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ackup Desktopแพร\RDU\เอกสารRDU_update17.12.59\"/>
    </mc:Choice>
  </mc:AlternateContent>
  <bookViews>
    <workbookView xWindow="0" yWindow="0" windowWidth="20490" windowHeight="9075" activeTab="2"/>
  </bookViews>
  <sheets>
    <sheet name="Oral antibiotics OP" sheetId="3" r:id="rId1"/>
    <sheet name="Oral antibiotics PCU" sheetId="7" r:id="rId2"/>
    <sheet name="Intravenous antibiotics" sheetId="4" r:id="rId3"/>
  </sheets>
  <definedNames>
    <definedName name="_xlnm._FilterDatabase" localSheetId="0" hidden="1">'Oral antibiotics OP'!$A$5:$J$83</definedName>
    <definedName name="_xlnm._FilterDatabase" localSheetId="1" hidden="1">'Oral antibiotics PCU'!$A$5:$J$83</definedName>
  </definedNames>
  <calcPr calcId="152511"/>
</workbook>
</file>

<file path=xl/calcChain.xml><?xml version="1.0" encoding="utf-8"?>
<calcChain xmlns="http://schemas.openxmlformats.org/spreadsheetml/2006/main">
  <c r="J83" i="7" l="1"/>
  <c r="J78" i="4"/>
  <c r="I79" i="4"/>
  <c r="I78" i="4"/>
  <c r="J32" i="3" l="1"/>
  <c r="I32" i="3"/>
  <c r="I32" i="7"/>
  <c r="K52" i="4" l="1"/>
  <c r="J52" i="4"/>
  <c r="I52" i="4"/>
  <c r="H82" i="3" l="1"/>
  <c r="I82" i="3" s="1"/>
  <c r="J82" i="3" s="1"/>
  <c r="H81" i="7" l="1"/>
  <c r="H80" i="7"/>
  <c r="H81" i="3"/>
  <c r="H79" i="7"/>
  <c r="I79" i="7" s="1"/>
  <c r="J79" i="7" s="1"/>
  <c r="H78" i="7"/>
  <c r="I78" i="7" s="1"/>
  <c r="J78" i="7" s="1"/>
  <c r="J77" i="7"/>
  <c r="I77" i="7"/>
  <c r="H77" i="7"/>
  <c r="H76" i="7"/>
  <c r="H75" i="7"/>
  <c r="H74" i="7"/>
  <c r="H73" i="7"/>
  <c r="I73" i="7" s="1"/>
  <c r="J73" i="7" s="1"/>
  <c r="H72" i="7"/>
  <c r="I72" i="7" s="1"/>
  <c r="J72" i="7" s="1"/>
  <c r="H71" i="7"/>
  <c r="I71" i="7" s="1"/>
  <c r="J71" i="7" s="1"/>
  <c r="H70" i="7"/>
  <c r="H69" i="7"/>
  <c r="H68" i="7"/>
  <c r="H67" i="7"/>
  <c r="H66" i="7"/>
  <c r="H65" i="7"/>
  <c r="H64" i="7"/>
  <c r="H63" i="7"/>
  <c r="H62" i="7"/>
  <c r="H61" i="7"/>
  <c r="H60" i="7"/>
  <c r="I60" i="7" s="1"/>
  <c r="J60" i="7" s="1"/>
  <c r="H59" i="7"/>
  <c r="H58" i="7"/>
  <c r="H57" i="7"/>
  <c r="I57" i="7" s="1"/>
  <c r="J57" i="7" s="1"/>
  <c r="H56" i="7"/>
  <c r="H55" i="7"/>
  <c r="I55" i="7" s="1"/>
  <c r="J55" i="7" s="1"/>
  <c r="I54" i="7"/>
  <c r="J54" i="7" s="1"/>
  <c r="H54" i="7"/>
  <c r="H53" i="7"/>
  <c r="I53" i="7" s="1"/>
  <c r="J53" i="7" s="1"/>
  <c r="H52" i="7"/>
  <c r="H51" i="7"/>
  <c r="H50" i="7"/>
  <c r="I50" i="7" s="1"/>
  <c r="J50" i="7" s="1"/>
  <c r="H49" i="7"/>
  <c r="I49" i="7" s="1"/>
  <c r="J49" i="7" s="1"/>
  <c r="I48" i="7"/>
  <c r="J48" i="7" s="1"/>
  <c r="H48" i="7"/>
  <c r="H47" i="7"/>
  <c r="I47" i="7" s="1"/>
  <c r="J47" i="7" s="1"/>
  <c r="H46" i="7"/>
  <c r="H45" i="7"/>
  <c r="I45" i="7" s="1"/>
  <c r="J45" i="7" s="1"/>
  <c r="H44" i="7"/>
  <c r="H43" i="7"/>
  <c r="H42" i="7"/>
  <c r="I42" i="7" s="1"/>
  <c r="J42" i="7" s="1"/>
  <c r="H41" i="7"/>
  <c r="H40" i="7"/>
  <c r="H39" i="7"/>
  <c r="I39" i="7" s="1"/>
  <c r="J39" i="7" s="1"/>
  <c r="H38" i="7"/>
  <c r="H37" i="7"/>
  <c r="H36" i="7"/>
  <c r="H35" i="7"/>
  <c r="I34" i="7"/>
  <c r="J34" i="7" s="1"/>
  <c r="H34" i="7"/>
  <c r="H33" i="7"/>
  <c r="H32" i="7"/>
  <c r="J32" i="7" s="1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I11" i="7"/>
  <c r="J11" i="7" s="1"/>
  <c r="H11" i="7"/>
  <c r="H10" i="7"/>
  <c r="H9" i="7"/>
  <c r="I9" i="7" s="1"/>
  <c r="J9" i="7" s="1"/>
  <c r="H8" i="7"/>
  <c r="H7" i="7"/>
  <c r="I7" i="7" s="1"/>
  <c r="J7" i="7" s="1"/>
  <c r="I26" i="4"/>
  <c r="I25" i="4"/>
  <c r="J25" i="4" s="1"/>
  <c r="K25" i="4" s="1"/>
  <c r="K50" i="4"/>
  <c r="I14" i="7" l="1"/>
  <c r="J14" i="7" s="1"/>
  <c r="I18" i="7"/>
  <c r="J18" i="7" s="1"/>
  <c r="I22" i="7"/>
  <c r="J22" i="7" s="1"/>
  <c r="I30" i="7"/>
  <c r="J30" i="7" s="1"/>
  <c r="I51" i="7"/>
  <c r="J51" i="7" s="1"/>
  <c r="I58" i="7"/>
  <c r="J58" i="7" s="1"/>
  <c r="I62" i="7"/>
  <c r="J62" i="7" s="1"/>
  <c r="I67" i="7"/>
  <c r="J67" i="7" s="1"/>
  <c r="I74" i="7"/>
  <c r="J74" i="7" s="1"/>
  <c r="I80" i="7"/>
  <c r="J80" i="7" s="1"/>
  <c r="I69" i="7"/>
  <c r="J69" i="7" s="1"/>
  <c r="I80" i="4"/>
  <c r="J80" i="4" s="1"/>
  <c r="I94" i="4"/>
  <c r="I93" i="4"/>
  <c r="J93" i="4" s="1"/>
  <c r="K93" i="4" s="1"/>
  <c r="H80" i="3"/>
  <c r="I80" i="3" s="1"/>
  <c r="J80" i="3" s="1"/>
  <c r="H27" i="3" l="1"/>
  <c r="H22" i="3"/>
  <c r="I92" i="4"/>
  <c r="I91" i="4"/>
  <c r="I90" i="4"/>
  <c r="I89" i="4"/>
  <c r="J89" i="4" s="1"/>
  <c r="K89" i="4" s="1"/>
  <c r="I88" i="4"/>
  <c r="I86" i="4"/>
  <c r="J86" i="4" s="1"/>
  <c r="H75" i="3"/>
  <c r="H76" i="3"/>
  <c r="H74" i="3"/>
  <c r="I74" i="3" s="1"/>
  <c r="J74" i="3" s="1"/>
  <c r="H78" i="3"/>
  <c r="I78" i="3" s="1"/>
  <c r="J78" i="3" s="1"/>
  <c r="H77" i="3"/>
  <c r="I77" i="3" s="1"/>
  <c r="J77" i="3" s="1"/>
  <c r="H12" i="3"/>
  <c r="H13" i="3"/>
  <c r="H11" i="3"/>
  <c r="I11" i="3" s="1"/>
  <c r="J11" i="3" s="1"/>
  <c r="H73" i="3"/>
  <c r="I73" i="3" s="1"/>
  <c r="J73" i="3" s="1"/>
  <c r="H72" i="3"/>
  <c r="I72" i="3" s="1"/>
  <c r="J72" i="3" s="1"/>
  <c r="H79" i="3"/>
  <c r="I79" i="3" s="1"/>
  <c r="J79" i="3" s="1"/>
  <c r="I87" i="4"/>
  <c r="J87" i="4" s="1"/>
  <c r="K87" i="4" s="1"/>
  <c r="I45" i="4"/>
  <c r="I44" i="4"/>
  <c r="J44" i="4" s="1"/>
  <c r="K44" i="4" s="1"/>
  <c r="I35" i="4"/>
  <c r="J35" i="4" s="1"/>
  <c r="K35" i="4" s="1"/>
  <c r="I17" i="4"/>
  <c r="I16" i="4"/>
  <c r="I62" i="4"/>
  <c r="I23" i="4"/>
  <c r="I24" i="4"/>
  <c r="H71" i="3"/>
  <c r="I71" i="3" s="1"/>
  <c r="J71" i="3" s="1"/>
  <c r="H70" i="3"/>
  <c r="I8" i="4"/>
  <c r="I7" i="4"/>
  <c r="I9" i="4"/>
  <c r="I10" i="4"/>
  <c r="I11" i="4"/>
  <c r="I12" i="4"/>
  <c r="J12" i="4" s="1"/>
  <c r="K12" i="4" s="1"/>
  <c r="I13" i="4"/>
  <c r="I14" i="4"/>
  <c r="I15" i="4"/>
  <c r="I18" i="4"/>
  <c r="J18" i="4" s="1"/>
  <c r="K18" i="4" s="1"/>
  <c r="I19" i="4"/>
  <c r="I20" i="4"/>
  <c r="I21" i="4"/>
  <c r="I22" i="4"/>
  <c r="I27" i="4"/>
  <c r="I28" i="4"/>
  <c r="I29" i="4"/>
  <c r="I30" i="4"/>
  <c r="I31" i="4"/>
  <c r="I32" i="4"/>
  <c r="I33" i="4"/>
  <c r="I34" i="4"/>
  <c r="I36" i="4"/>
  <c r="I37" i="4"/>
  <c r="I38" i="4"/>
  <c r="I39" i="4"/>
  <c r="I40" i="4"/>
  <c r="I41" i="4"/>
  <c r="I42" i="4"/>
  <c r="J42" i="4" s="1"/>
  <c r="K42" i="4" s="1"/>
  <c r="I43" i="4"/>
  <c r="J43" i="4" s="1"/>
  <c r="K43" i="4" s="1"/>
  <c r="I46" i="4"/>
  <c r="I47" i="4"/>
  <c r="I48" i="4"/>
  <c r="I49" i="4"/>
  <c r="I50" i="4"/>
  <c r="I51" i="4"/>
  <c r="I53" i="4"/>
  <c r="I54" i="4"/>
  <c r="I55" i="4"/>
  <c r="I56" i="4"/>
  <c r="J56" i="4" s="1"/>
  <c r="K56" i="4" s="1"/>
  <c r="I57" i="4"/>
  <c r="J57" i="4" s="1"/>
  <c r="K57" i="4" s="1"/>
  <c r="I58" i="4"/>
  <c r="J58" i="4" s="1"/>
  <c r="K58" i="4" s="1"/>
  <c r="I59" i="4"/>
  <c r="I60" i="4"/>
  <c r="I61" i="4"/>
  <c r="I63" i="4"/>
  <c r="I64" i="4"/>
  <c r="I65" i="4"/>
  <c r="I66" i="4"/>
  <c r="J66" i="4" s="1"/>
  <c r="K66" i="4" s="1"/>
  <c r="I67" i="4"/>
  <c r="I68" i="4"/>
  <c r="I69" i="4"/>
  <c r="I70" i="4"/>
  <c r="J70" i="4" s="1"/>
  <c r="I71" i="4"/>
  <c r="I72" i="4"/>
  <c r="I73" i="4"/>
  <c r="I74" i="4"/>
  <c r="J74" i="4" s="1"/>
  <c r="K74" i="4" s="1"/>
  <c r="I75" i="4"/>
  <c r="J75" i="4" s="1"/>
  <c r="K75" i="4" s="1"/>
  <c r="I76" i="4"/>
  <c r="I77" i="4"/>
  <c r="K78" i="4"/>
  <c r="I81" i="4"/>
  <c r="I82" i="4"/>
  <c r="I83" i="4"/>
  <c r="J83" i="4" s="1"/>
  <c r="K83" i="4" s="1"/>
  <c r="I84" i="4"/>
  <c r="I85" i="4"/>
  <c r="J85" i="4" s="1"/>
  <c r="K85" i="4" s="1"/>
  <c r="I6" i="4"/>
  <c r="H15" i="3"/>
  <c r="H16" i="3"/>
  <c r="H17" i="3"/>
  <c r="H18" i="3"/>
  <c r="H19" i="3"/>
  <c r="H20" i="3"/>
  <c r="H21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7" i="3"/>
  <c r="H38" i="3"/>
  <c r="H39" i="3"/>
  <c r="I39" i="3" s="1"/>
  <c r="J39" i="3" s="1"/>
  <c r="H40" i="3"/>
  <c r="H41" i="3"/>
  <c r="H42" i="3"/>
  <c r="H43" i="3"/>
  <c r="H44" i="3"/>
  <c r="H45" i="3"/>
  <c r="H46" i="3"/>
  <c r="H47" i="3"/>
  <c r="I47" i="3" s="1"/>
  <c r="J47" i="3" s="1"/>
  <c r="H48" i="3"/>
  <c r="I48" i="3" s="1"/>
  <c r="J48" i="3" s="1"/>
  <c r="H49" i="3"/>
  <c r="I49" i="3" s="1"/>
  <c r="J49" i="3" s="1"/>
  <c r="H50" i="3"/>
  <c r="I50" i="3" s="1"/>
  <c r="J50" i="3" s="1"/>
  <c r="H51" i="3"/>
  <c r="I51" i="3" s="1"/>
  <c r="J51" i="3" s="1"/>
  <c r="H52" i="3"/>
  <c r="H53" i="3"/>
  <c r="I53" i="3" s="1"/>
  <c r="J53" i="3" s="1"/>
  <c r="H54" i="3"/>
  <c r="I54" i="3" s="1"/>
  <c r="J54" i="3" s="1"/>
  <c r="H55" i="3"/>
  <c r="I55" i="3" s="1"/>
  <c r="J55" i="3" s="1"/>
  <c r="H56" i="3"/>
  <c r="H57" i="3"/>
  <c r="I57" i="3" s="1"/>
  <c r="J57" i="3" s="1"/>
  <c r="H58" i="3"/>
  <c r="H59" i="3"/>
  <c r="H60" i="3"/>
  <c r="H61" i="3"/>
  <c r="H62" i="3"/>
  <c r="H63" i="3"/>
  <c r="H64" i="3"/>
  <c r="H65" i="3"/>
  <c r="H66" i="3"/>
  <c r="H67" i="3"/>
  <c r="I67" i="3" s="1"/>
  <c r="J67" i="3" s="1"/>
  <c r="H68" i="3"/>
  <c r="H69" i="3"/>
  <c r="I69" i="3" s="1"/>
  <c r="J69" i="3" s="1"/>
  <c r="H14" i="3"/>
  <c r="H10" i="3"/>
  <c r="H9" i="3"/>
  <c r="H8" i="3"/>
  <c r="H7" i="3"/>
  <c r="I7" i="3" s="1"/>
  <c r="J7" i="3" s="1"/>
  <c r="J83" i="3" s="1"/>
  <c r="I34" i="3" l="1"/>
  <c r="J34" i="3" s="1"/>
  <c r="I14" i="3"/>
  <c r="J14" i="3" s="1"/>
  <c r="I45" i="3"/>
  <c r="J45" i="3" s="1"/>
  <c r="I22" i="3"/>
  <c r="J22" i="3" s="1"/>
  <c r="I62" i="3"/>
  <c r="J62" i="3" s="1"/>
  <c r="I58" i="3"/>
  <c r="J58" i="3" s="1"/>
  <c r="I42" i="3"/>
  <c r="J42" i="3" s="1"/>
  <c r="I30" i="3"/>
  <c r="J30" i="3" s="1"/>
  <c r="I9" i="3"/>
  <c r="J9" i="3" s="1"/>
  <c r="I60" i="3"/>
  <c r="J60" i="3" s="1"/>
  <c r="I18" i="3"/>
  <c r="J18" i="3" s="1"/>
  <c r="J72" i="4"/>
  <c r="K72" i="4" s="1"/>
  <c r="J61" i="4"/>
  <c r="K61" i="4" s="1"/>
  <c r="J91" i="4"/>
  <c r="K91" i="4" s="1"/>
  <c r="J76" i="4"/>
  <c r="K76" i="4" s="1"/>
  <c r="J68" i="4"/>
  <c r="K68" i="4" s="1"/>
  <c r="J16" i="4"/>
  <c r="K16" i="4" s="1"/>
  <c r="J81" i="4"/>
  <c r="K81" i="4" s="1"/>
  <c r="J63" i="4"/>
  <c r="K63" i="4" s="1"/>
  <c r="J46" i="4"/>
  <c r="K46" i="4" s="1"/>
  <c r="J40" i="4"/>
  <c r="K40" i="4" s="1"/>
  <c r="J36" i="4"/>
  <c r="K36" i="4" s="1"/>
  <c r="J31" i="4"/>
  <c r="K31" i="4" s="1"/>
  <c r="J27" i="4"/>
  <c r="K27" i="4" s="1"/>
  <c r="J49" i="4"/>
  <c r="J19" i="4"/>
  <c r="K19" i="4" s="1"/>
  <c r="J13" i="4"/>
  <c r="K13" i="4" s="1"/>
  <c r="J9" i="4"/>
  <c r="K9" i="4" s="1"/>
  <c r="J6" i="4"/>
  <c r="K6" i="4" s="1"/>
  <c r="K95" i="4" s="1"/>
  <c r="J38" i="4"/>
  <c r="K38" i="4" s="1"/>
  <c r="J29" i="4"/>
  <c r="K29" i="4" s="1"/>
  <c r="J22" i="4"/>
  <c r="K22" i="4" s="1"/>
  <c r="J88" i="4"/>
  <c r="K88" i="4" s="1"/>
  <c r="J59" i="4"/>
  <c r="K59" i="4" s="1"/>
</calcChain>
</file>

<file path=xl/sharedStrings.xml><?xml version="1.0" encoding="utf-8"?>
<sst xmlns="http://schemas.openxmlformats.org/spreadsheetml/2006/main" count="654" uniqueCount="149">
  <si>
    <t>ชื่อยา</t>
  </si>
  <si>
    <t>DDDs</t>
  </si>
  <si>
    <t>Tetracycline</t>
  </si>
  <si>
    <t>Capsule</t>
  </si>
  <si>
    <t>tablet</t>
  </si>
  <si>
    <t>(mg)</t>
  </si>
  <si>
    <t>Administration</t>
  </si>
  <si>
    <t>Route</t>
  </si>
  <si>
    <t>Oral</t>
  </si>
  <si>
    <t>Doxycycline </t>
  </si>
  <si>
    <t>Ampicillin </t>
  </si>
  <si>
    <t xml:space="preserve">Amoxicillin </t>
  </si>
  <si>
    <t>Bottle</t>
  </si>
  <si>
    <t>Dicloxacillin </t>
  </si>
  <si>
    <t>Cloxacillin </t>
  </si>
  <si>
    <t>Cefalexin </t>
  </si>
  <si>
    <t>Cefuroxime </t>
  </si>
  <si>
    <t xml:space="preserve">Cefaclor </t>
  </si>
  <si>
    <t>Cefixime </t>
  </si>
  <si>
    <t>Cefdinir </t>
  </si>
  <si>
    <t>Cefditoren </t>
  </si>
  <si>
    <t>Roxithromycin </t>
  </si>
  <si>
    <t>Clarithromycin </t>
  </si>
  <si>
    <t>Tablet</t>
  </si>
  <si>
    <t>Azithromycin </t>
  </si>
  <si>
    <t>Clindamycin </t>
  </si>
  <si>
    <t>Ofloxacin </t>
  </si>
  <si>
    <t>Ciprofloxacin </t>
  </si>
  <si>
    <t>Norfloxacin </t>
  </si>
  <si>
    <t>Levofloxacin </t>
  </si>
  <si>
    <t>ใน 6 เดือน</t>
  </si>
  <si>
    <t xml:space="preserve"> </t>
  </si>
  <si>
    <t>ความแรงของยา (mg)</t>
  </si>
  <si>
    <t>ชนิด</t>
  </si>
  <si>
    <t>จำนวนวันในรอบ 6 เดือนที่ประเมิน</t>
  </si>
  <si>
    <t xml:space="preserve">คำอธิบาย: </t>
  </si>
  <si>
    <t xml:space="preserve">    1) จำนวนยาที่สังใช้ใน 6 เดือน หมายถึง จำนวนตามหน่วยของยาปฏิชีวนะที่ความแรงนั้น ๆ เช่น เม็ด แค็ปซูล หรือขวด ที่สังใช้ในรอบ 6 เดือน</t>
  </si>
  <si>
    <t xml:space="preserve">    2) ปริมาณยาที่สังใช้ใน 6 เดือน หมายถึง จำนวนหน่วยของยาปฏิชีวนะที่จ่ายคูณกับความแรงหน่วยเป็นมิลลิกรัม</t>
  </si>
  <si>
    <t xml:space="preserve">    3) รวมปริมาณยาที่สั่งใช้ทุกความแรงใน 6 เดือน หมายถึง ผลรวมของ 2) ทุกความแรงของยาปฏิชีวนะชนิดนั้น</t>
  </si>
  <si>
    <t>4. สามารถศึกษาข้อมูลเพิ่มเติมได้จาก ATC/DDD, WHO Website;http://www.whocc.no/atc_ddd_index/?code=J01CA&amp;showdescription=no</t>
  </si>
  <si>
    <t xml:space="preserve">5. โรงพยาบาลสามารถวิเคราะห์ปริมาณการใช้ยาปฏิชีวนะแต่ละชนิดเปรียบเทียบกัน ดูแนวโน้มการใช้ยาปฏิชีวนะแต่ละชนิด หรือสามารถวิเคราะห์เพิ่มเติมร่วมกับข้อมูลโรค อายุ คลินิกที่ให้บริการ หรือข้อมูลอื่น ๆ เพื่อประกอบการส่งเสริมการใช้ยาปฏิชีวนะอย่างสมเหตุผลได้ </t>
  </si>
  <si>
    <t>ลำดับ</t>
  </si>
  <si>
    <t>ความแรง</t>
  </si>
  <si>
    <t>หน่วย</t>
  </si>
  <si>
    <t>DDD/100 Bed-days</t>
  </si>
  <si>
    <t>UD</t>
  </si>
  <si>
    <t>Chloramphenicol</t>
  </si>
  <si>
    <t>Parenteral</t>
  </si>
  <si>
    <t>mg</t>
  </si>
  <si>
    <t>Vial</t>
  </si>
  <si>
    <t>Piperacillin </t>
  </si>
  <si>
    <t>Cefazolin</t>
  </si>
  <si>
    <t>Cefotaxime </t>
  </si>
  <si>
    <t>Ceftazidime </t>
  </si>
  <si>
    <t>Ceftriaxone </t>
  </si>
  <si>
    <t>Meropenem </t>
  </si>
  <si>
    <t>Amp</t>
  </si>
  <si>
    <t>Streptomycin </t>
  </si>
  <si>
    <t>Gentamicin </t>
  </si>
  <si>
    <t>Vancomycin </t>
  </si>
  <si>
    <t>Metronidazole </t>
  </si>
  <si>
    <t>หมายเหตุ</t>
  </si>
  <si>
    <t>1.  สามารถเพิ่มรายการยาและความแรงตามบัญชียาของรพ.</t>
  </si>
  <si>
    <t>2. DDD/100 Bed-days  =</t>
  </si>
  <si>
    <t>3. DDDs อ้างอิงจาก ATC/DDD, WHO Website;http://www.whocc.no/atc_ddd_index/?code=J01CA&amp;showdescription=no</t>
  </si>
  <si>
    <t>Amikacin</t>
  </si>
  <si>
    <t>vial</t>
  </si>
  <si>
    <t>Amoxicillin (+Clavulanate)</t>
  </si>
  <si>
    <t>Amoxicillin (+Sulbactam)</t>
  </si>
  <si>
    <t>Ampicillin (+Cloxacillin)</t>
  </si>
  <si>
    <t>Capsule,Tablet</t>
  </si>
  <si>
    <t>Biapenem</t>
  </si>
  <si>
    <t>Cefadroxil</t>
  </si>
  <si>
    <t>Ceftibuten</t>
  </si>
  <si>
    <t>Chloramphenicol (+lidocaine)</t>
  </si>
  <si>
    <t>Chlortetracycline</t>
  </si>
  <si>
    <t xml:space="preserve">Clindamycin </t>
  </si>
  <si>
    <t>Cefamandole</t>
  </si>
  <si>
    <t>Cefazolin (+lidocaine)</t>
  </si>
  <si>
    <t>Cefepime</t>
  </si>
  <si>
    <t>Daptomycin</t>
  </si>
  <si>
    <t>Doripenem</t>
  </si>
  <si>
    <t>Fosfomycin</t>
  </si>
  <si>
    <t>Imipenem (+cilastatin)</t>
  </si>
  <si>
    <t>Kanamycin</t>
  </si>
  <si>
    <t>Piperacillin (+tazobactam)</t>
  </si>
  <si>
    <t>spectinomycin</t>
  </si>
  <si>
    <t>Teicoplanin</t>
  </si>
  <si>
    <t>Tigecycline</t>
  </si>
  <si>
    <t>Ertapenem</t>
  </si>
  <si>
    <t>ปริมาณยาปฏิชีวนะชนิดนั้น ๆ ที่ใช้ใน 6 เดือน (mg) * 100</t>
  </si>
  <si>
    <t>DDD(mg) x จำนวนเตียง-วันของผู้ป่วยที่ใช้ยาปฏิชีวนะชนิดนั้นใน 6 เดือนที่เก็บข้อมูล</t>
  </si>
  <si>
    <t>จำนวน UD</t>
  </si>
  <si>
    <t>ปริมาณยาที่ใช้</t>
  </si>
  <si>
    <t>ใน 6 เดือน (mg)</t>
  </si>
  <si>
    <t>ปริมาณยาปฏิชีวนะชนิดนั้นที่ใช้ทั้งหมด</t>
  </si>
  <si>
    <t>ใน 6 เดือน (รวมทุก stregth)</t>
  </si>
  <si>
    <t>4. ใส่ข้อมูลช่องสีเขียว สำหรับสีฟ้า Excel คำนวนให้</t>
  </si>
  <si>
    <t>รวม DDD ยาปฏิชีวนะแบบฉีด</t>
  </si>
  <si>
    <t>หน่วยตามรูปแบบยา</t>
  </si>
  <si>
    <t>จำนวน DDDs รวมยาปฏิชีวนะทุกชนิดสำหรับผู้ป่วยนอก</t>
  </si>
  <si>
    <t>1.โรงพยาบาลใส่ข้อมูลในช่องสีเหลือง ส่วนช่องสีฟ้าและสีส้ม Excel คำนวณให้</t>
  </si>
  <si>
    <t xml:space="preserve">สามารถเพิ่มชนิดยาและความแรงของยาปฏิชีวนะที่มีใน รพ.ของท่านได้ </t>
  </si>
  <si>
    <t>Moxifloxacin</t>
  </si>
  <si>
    <t>* 1mu = 600mg</t>
  </si>
  <si>
    <t>Benzylpenicillin (penicillin G*)</t>
  </si>
  <si>
    <t xml:space="preserve">Benzathine penicillin </t>
  </si>
  <si>
    <t>* 1.2mu = 720mg</t>
  </si>
  <si>
    <t>Cefoxitin</t>
  </si>
  <si>
    <t>Cefoperazone (+sulbactam)</t>
  </si>
  <si>
    <t>Ampicillin (+sulbactam)</t>
  </si>
  <si>
    <t>Linezolid</t>
  </si>
  <si>
    <t>Sitafloxacin</t>
  </si>
  <si>
    <t>Prulifloxacin</t>
  </si>
  <si>
    <t>Phenoxymethylpenicillin</t>
  </si>
  <si>
    <t>tablet/Capsule</t>
  </si>
  <si>
    <t>fusidic acid</t>
  </si>
  <si>
    <t xml:space="preserve">Sulfadiazine </t>
  </si>
  <si>
    <t>Oxytetracycline</t>
  </si>
  <si>
    <t>Netilmicin</t>
  </si>
  <si>
    <t>5. หาก รพ.เก็บข้อมูลการใช้ยานี้ ให้กรอกข้อมูลตัวชี้วัดในช่องสีส้มเพิ่มเติมไปในตัวชี้วัด</t>
  </si>
  <si>
    <t>Lincomycin</t>
  </si>
  <si>
    <t xml:space="preserve">Metronidazole </t>
  </si>
  <si>
    <t>Trimethoprim (+Sulfamethoxazole)</t>
  </si>
  <si>
    <r>
      <rPr>
        <sz val="11"/>
        <color rgb="FFFF0000"/>
        <rFont val="Tahoma"/>
        <family val="2"/>
        <scheme val="minor"/>
      </rPr>
      <t xml:space="preserve"> </t>
    </r>
    <r>
      <rPr>
        <sz val="11"/>
        <color theme="1"/>
        <rFont val="Tahoma"/>
        <family val="2"/>
        <charset val="222"/>
        <scheme val="minor"/>
      </rPr>
      <t xml:space="preserve">   mg</t>
    </r>
  </si>
  <si>
    <t>จำนวนวันนอน ในช่วงเวลาที่เก็บข้อมูล (6 เดือน)</t>
  </si>
  <si>
    <t>หมายเหตุ: จำนวนผู้ป่วยนอก(Visit)ทั้งหมดทั้งที่มียาและไม่มียาในรอบ 6 เดือนที่มารับบริการแทนจำนวนประชากร</t>
  </si>
  <si>
    <t>2. รายงานตัวชี้วัดให้ใส่ตัวเลข ผลรวม DDD ยาปฏิชีวนะทุกชนิด/1000 OP Visit/วัน (ช่องสีส้ม)</t>
  </si>
  <si>
    <t>3. สามารถเพิ่มรายการยาและความแรงตามบัญชียาของ รพ.  คำนวณ DDDs/1000 OP visit /วัน ของยาปฏิชีวนะชนิดที่เพิ่มเติมจากตารางนี้ด้วย</t>
  </si>
  <si>
    <t>จำนวนยาที่สั่งใช้ใน 6 เดือน ของผู้ป่วยนอก</t>
  </si>
  <si>
    <t>ปริมาณยา (mg) ที่สั่งใน 6 เดือน</t>
  </si>
  <si>
    <t xml:space="preserve"> (=จำนวนหน่วยxความแรงเป็น mg)</t>
  </si>
  <si>
    <t>รวมปริมาณยา (mg) ทุกความแรงของยาปฏิชีวนะแต่ละชนิด ใน 6 เดือน</t>
  </si>
  <si>
    <t xml:space="preserve">จำนวน DDDs/1000 OP Visit /วัน </t>
  </si>
  <si>
    <t>แหล่งข้อมูล : ข้อมูลการเบิกยาจ่ายให้ รพ.สต.จากโปรแกรมคลังยา</t>
  </si>
  <si>
    <t xml:space="preserve">สามารถเพิ่มชนิดยาและความแรงของยาปฏิชีวนะที่มีในบัญชียา รพ.สต.ของท่านได้ </t>
  </si>
  <si>
    <t xml:space="preserve">จำนวน OP Visit ของรพ. ในรอบ 6 เดือน </t>
  </si>
  <si>
    <t>ตารางคำนวณ DDD (DEFINED DAILY DOSE) ยาปฏิชีวนะยาฉีด  (ผู้ป่วยใน)</t>
  </si>
  <si>
    <t>ตารางคำนวณ DDD (DEFINED DAILY DOSE) ยาปฏิชีวนะแบบรับประทาน (PCU)</t>
  </si>
  <si>
    <t>ตารางคำนวณ DDD (DEFINED DAILY DOSE) ยาปฏิชีวนะแบบรับประทาน (Hospital OP)</t>
  </si>
  <si>
    <t>จำนวนยาที่สั่งใช้ใน 6 เดือน ของผู้ป่วยPCU</t>
  </si>
  <si>
    <t xml:space="preserve">จำนวน Visit  ที่รับบริการที่ รพ.สต./หน่วยบริการปฐมภูมิ ทั้งหมด </t>
  </si>
  <si>
    <t xml:space="preserve">จำนวน DDDs/1000 Visit /วัน </t>
  </si>
  <si>
    <t>แหล่งข้อมูล :</t>
  </si>
  <si>
    <t>1. ข้อมูลการจ่ายยาผู้ป่วยในจากโปรแกรมจ่ายยา (กรณีมีระบบการKeyข้อมูลยาที่แม่นยำ เช่น มีการkeyคืนยาที่จ่ายออกไปแล้ว แต่ผู้ป่วยยังไม่ได้ใช้ยา เช่นมีคำสั่ง off)</t>
  </si>
  <si>
    <r>
      <t xml:space="preserve">2. </t>
    </r>
    <r>
      <rPr>
        <sz val="11"/>
        <color rgb="FFFF0000"/>
        <rFont val="Tahoma"/>
        <family val="2"/>
        <scheme val="minor"/>
      </rPr>
      <t xml:space="preserve">หรือ </t>
    </r>
    <r>
      <rPr>
        <sz val="11"/>
        <rFont val="Tahoma"/>
        <family val="2"/>
        <scheme val="minor"/>
      </rPr>
      <t>ข้อมูลการเบิก-จ่ายยาให้ห้องจ่ายยาผู้ป่วยใน จากโปรแกรมคลังยา</t>
    </r>
  </si>
  <si>
    <t>แหล่งข้อมูล : ข้อมูลการจ่ายยาให้ผู้ป่วยจากโปรแกรมจ่ายยาผู้ป่วยนอก หรือ ข้อมูลการเบิกยาให้ห้องจ่ายยาOPDจากโปรแกรมคลังยา</t>
  </si>
  <si>
    <t>Erythromycin</t>
  </si>
  <si>
    <t>Colistin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</si>
</sst>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2"/>
      <color rgb="FF0070C0"/>
      <name val="Tahoma"/>
      <family val="2"/>
      <charset val="222"/>
      <scheme val="minor"/>
    </font>
    <font>
      <sz val="11"/>
      <color rgb="FF0070C0"/>
      <name val="Tahoma"/>
      <family val="2"/>
      <charset val="222"/>
      <scheme val="minor"/>
    </font>
    <font>
      <sz val="11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theme="1"/>
      <name val="Tahoma"/>
      <family val="2"/>
      <charset val="222"/>
      <scheme val="minor"/>
    </font>
    <font>
      <sz val="11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b/>
      <sz val="11"/>
      <color rgb="FFFF0000"/>
      <name val="Tahom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0" fillId="2" borderId="3" xfId="0" applyFill="1" applyBorder="1"/>
    <xf numFmtId="0" fontId="1" fillId="2" borderId="3" xfId="1" applyFont="1" applyFill="1" applyBorder="1"/>
    <xf numFmtId="0" fontId="4" fillId="2" borderId="0" xfId="0" applyFont="1" applyFill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3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5" fillId="2" borderId="0" xfId="0" applyFont="1" applyFill="1"/>
    <xf numFmtId="0" fontId="6" fillId="2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1" applyFont="1" applyBorder="1"/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wrapText="1"/>
    </xf>
    <xf numFmtId="0" fontId="0" fillId="4" borderId="2" xfId="0" applyFill="1" applyBorder="1" applyAlignment="1">
      <alignment horizontal="right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/>
    <xf numFmtId="0" fontId="0" fillId="4" borderId="2" xfId="0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right"/>
    </xf>
    <xf numFmtId="0" fontId="0" fillId="6" borderId="3" xfId="0" applyFill="1" applyBorder="1"/>
    <xf numFmtId="0" fontId="0" fillId="6" borderId="5" xfId="0" applyFill="1" applyBorder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1" applyFont="1" applyBorder="1"/>
    <xf numFmtId="0" fontId="8" fillId="2" borderId="3" xfId="0" applyFont="1" applyFill="1" applyBorder="1"/>
    <xf numFmtId="0" fontId="9" fillId="2" borderId="3" xfId="0" applyFont="1" applyFill="1" applyBorder="1"/>
    <xf numFmtId="0" fontId="3" fillId="5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wrapText="1"/>
    </xf>
    <xf numFmtId="0" fontId="3" fillId="4" borderId="3" xfId="0" applyFont="1" applyFill="1" applyBorder="1"/>
    <xf numFmtId="0" fontId="3" fillId="2" borderId="3" xfId="0" applyFont="1" applyFill="1" applyBorder="1"/>
    <xf numFmtId="0" fontId="3" fillId="0" borderId="3" xfId="0" applyFont="1" applyFill="1" applyBorder="1"/>
    <xf numFmtId="0" fontId="11" fillId="0" borderId="3" xfId="0" applyFont="1" applyFill="1" applyBorder="1" applyAlignment="1">
      <alignment horizontal="right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12" fillId="0" borderId="3" xfId="0" applyFont="1" applyBorder="1"/>
    <xf numFmtId="0" fontId="0" fillId="5" borderId="0" xfId="0" applyFill="1"/>
    <xf numFmtId="0" fontId="0" fillId="2" borderId="0" xfId="0" applyFill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0" fontId="0" fillId="7" borderId="6" xfId="0" applyFill="1" applyBorder="1"/>
    <xf numFmtId="0" fontId="12" fillId="2" borderId="0" xfId="0" applyFont="1" applyFill="1"/>
    <xf numFmtId="0" fontId="1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7" fillId="0" borderId="0" xfId="0" applyFont="1"/>
    <xf numFmtId="0" fontId="0" fillId="10" borderId="3" xfId="0" applyFont="1" applyFill="1" applyBorder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4" fillId="8" borderId="0" xfId="0" applyFont="1" applyFill="1" applyAlignment="1">
      <alignment horizontal="center"/>
    </xf>
    <xf numFmtId="0" fontId="0" fillId="7" borderId="7" xfId="0" applyFill="1" applyBorder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4" fillId="4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0" fillId="9" borderId="0" xfId="0" applyFill="1" applyAlignment="1">
      <alignment horizontal="left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hocc.no/atc_ddd_index/?code=J01CA01&amp;showdescription=y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whocc.no/atc_ddd_index/?code=J01CA01&amp;showdescription=y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hocc.no/atc_ddd_index/?code=J01CA01&amp;showdescription=yes" TargetMode="External"/><Relationship Id="rId1" Type="http://schemas.openxmlformats.org/officeDocument/2006/relationships/hyperlink" Target="http://www.whocc.no/atc_ddd_index/?code=J01BA01&amp;showdescription=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opLeftCell="A82" workbookViewId="0">
      <selection activeCell="A82" sqref="A82:XFD82"/>
    </sheetView>
  </sheetViews>
  <sheetFormatPr defaultColWidth="8.75" defaultRowHeight="14.25" x14ac:dyDescent="0.2"/>
  <cols>
    <col min="1" max="1" width="5.75" style="1" customWidth="1"/>
    <col min="2" max="2" width="23.75" style="1" customWidth="1"/>
    <col min="3" max="3" width="7.125" style="1" customWidth="1"/>
    <col min="4" max="4" width="11.625" style="1" customWidth="1"/>
    <col min="5" max="5" width="8.75" style="1"/>
    <col min="6" max="6" width="14.625" style="1" customWidth="1"/>
    <col min="7" max="7" width="12.75" style="1" customWidth="1"/>
    <col min="8" max="8" width="11.25" style="12" customWidth="1"/>
    <col min="9" max="9" width="18.75" style="12" customWidth="1"/>
    <col min="10" max="10" width="15.875" style="12" customWidth="1"/>
    <col min="11" max="16384" width="8.75" style="1"/>
  </cols>
  <sheetData>
    <row r="1" spans="1:10" ht="19.5" customHeight="1" x14ac:dyDescent="0.2">
      <c r="A1" s="75" t="s">
        <v>139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">
      <c r="A3" s="64"/>
      <c r="B3" s="76" t="s">
        <v>34</v>
      </c>
      <c r="C3" s="76"/>
      <c r="D3" s="76"/>
      <c r="E3" s="76"/>
      <c r="F3" s="76"/>
      <c r="G3" s="40"/>
      <c r="H3" s="62"/>
      <c r="I3" s="62"/>
      <c r="J3" s="62"/>
    </row>
    <row r="4" spans="1:10" x14ac:dyDescent="0.2">
      <c r="A4" s="64"/>
      <c r="B4" s="76" t="s">
        <v>136</v>
      </c>
      <c r="C4" s="76"/>
      <c r="D4" s="76"/>
      <c r="E4" s="76"/>
      <c r="F4" s="76"/>
      <c r="G4" s="40"/>
      <c r="H4" s="62"/>
      <c r="I4" s="62"/>
      <c r="J4" s="62"/>
    </row>
    <row r="5" spans="1:10" ht="57" customHeight="1" x14ac:dyDescent="0.2">
      <c r="A5" s="2" t="s">
        <v>33</v>
      </c>
      <c r="B5" s="2" t="s">
        <v>0</v>
      </c>
      <c r="C5" s="63" t="s">
        <v>1</v>
      </c>
      <c r="D5" s="2" t="s">
        <v>6</v>
      </c>
      <c r="E5" s="3" t="s">
        <v>32</v>
      </c>
      <c r="F5" s="2" t="s">
        <v>99</v>
      </c>
      <c r="G5" s="77" t="s">
        <v>129</v>
      </c>
      <c r="H5" s="15" t="s">
        <v>130</v>
      </c>
      <c r="I5" s="79" t="s">
        <v>132</v>
      </c>
      <c r="J5" s="15" t="s">
        <v>133</v>
      </c>
    </row>
    <row r="6" spans="1:10" ht="45.75" customHeight="1" x14ac:dyDescent="0.2">
      <c r="A6" s="4"/>
      <c r="B6" s="4"/>
      <c r="C6" s="5" t="s">
        <v>5</v>
      </c>
      <c r="D6" s="5" t="s">
        <v>7</v>
      </c>
      <c r="E6" s="4"/>
      <c r="F6" s="5" t="s">
        <v>31</v>
      </c>
      <c r="G6" s="78"/>
      <c r="H6" s="16" t="s">
        <v>131</v>
      </c>
      <c r="I6" s="80"/>
      <c r="J6" s="16"/>
    </row>
    <row r="7" spans="1:10" x14ac:dyDescent="0.2">
      <c r="A7" s="6">
        <v>1</v>
      </c>
      <c r="B7" s="7" t="s">
        <v>2</v>
      </c>
      <c r="C7" s="8">
        <v>1000</v>
      </c>
      <c r="D7" s="6" t="s">
        <v>8</v>
      </c>
      <c r="E7" s="8">
        <v>250</v>
      </c>
      <c r="F7" s="6" t="s">
        <v>3</v>
      </c>
      <c r="G7" s="39">
        <v>0</v>
      </c>
      <c r="H7" s="14">
        <f t="shared" ref="H7:H69" si="0">E7*G7</f>
        <v>0</v>
      </c>
      <c r="I7" s="14">
        <f>H7+H8</f>
        <v>0</v>
      </c>
      <c r="J7" s="14" t="e">
        <f>(I7*1000)/(C7*$G$3*$G$4)</f>
        <v>#DIV/0!</v>
      </c>
    </row>
    <row r="8" spans="1:10" x14ac:dyDescent="0.2">
      <c r="A8" s="9"/>
      <c r="B8" s="9"/>
      <c r="C8" s="6"/>
      <c r="D8" s="6"/>
      <c r="E8" s="9">
        <v>500</v>
      </c>
      <c r="F8" s="6" t="s">
        <v>3</v>
      </c>
      <c r="G8" s="39">
        <v>0</v>
      </c>
      <c r="H8" s="14">
        <f t="shared" si="0"/>
        <v>0</v>
      </c>
      <c r="I8" s="14"/>
      <c r="J8" s="14"/>
    </row>
    <row r="9" spans="1:10" x14ac:dyDescent="0.2">
      <c r="A9" s="6">
        <v>2</v>
      </c>
      <c r="B9" s="7" t="s">
        <v>9</v>
      </c>
      <c r="C9" s="8">
        <v>100</v>
      </c>
      <c r="D9" s="6" t="s">
        <v>8</v>
      </c>
      <c r="E9" s="9">
        <v>100</v>
      </c>
      <c r="F9" s="6" t="s">
        <v>3</v>
      </c>
      <c r="G9" s="39">
        <v>0</v>
      </c>
      <c r="H9" s="14">
        <f t="shared" si="0"/>
        <v>0</v>
      </c>
      <c r="I9" s="14">
        <f>H9+H10</f>
        <v>0</v>
      </c>
      <c r="J9" s="14" t="e">
        <f>(I9*1000)/(C9*$G$3*$G$4)</f>
        <v>#DIV/0!</v>
      </c>
    </row>
    <row r="10" spans="1:10" x14ac:dyDescent="0.2">
      <c r="A10" s="9"/>
      <c r="B10" s="9"/>
      <c r="C10" s="6"/>
      <c r="D10" s="6"/>
      <c r="E10" s="9">
        <v>200</v>
      </c>
      <c r="F10" s="6" t="s">
        <v>4</v>
      </c>
      <c r="G10" s="39">
        <v>0</v>
      </c>
      <c r="H10" s="14">
        <f t="shared" si="0"/>
        <v>0</v>
      </c>
      <c r="I10" s="14"/>
      <c r="J10" s="14"/>
    </row>
    <row r="11" spans="1:10" x14ac:dyDescent="0.2">
      <c r="A11" s="9">
        <v>3</v>
      </c>
      <c r="B11" s="9" t="s">
        <v>114</v>
      </c>
      <c r="C11" s="43">
        <v>2000</v>
      </c>
      <c r="D11" s="43" t="s">
        <v>8</v>
      </c>
      <c r="E11" s="9">
        <v>125</v>
      </c>
      <c r="F11" s="43" t="s">
        <v>115</v>
      </c>
      <c r="G11" s="39">
        <v>0</v>
      </c>
      <c r="H11" s="14">
        <f>E11*G11</f>
        <v>0</v>
      </c>
      <c r="I11" s="14">
        <f>H11+H12+H13</f>
        <v>0</v>
      </c>
      <c r="J11" s="14" t="e">
        <f>(I11*1000)/(C11*$G$3*$G$4)</f>
        <v>#DIV/0!</v>
      </c>
    </row>
    <row r="12" spans="1:10" x14ac:dyDescent="0.2">
      <c r="A12" s="9"/>
      <c r="B12" s="9"/>
      <c r="C12" s="43"/>
      <c r="D12" s="43"/>
      <c r="E12" s="9">
        <v>250</v>
      </c>
      <c r="F12" s="43" t="s">
        <v>115</v>
      </c>
      <c r="G12" s="39">
        <v>0</v>
      </c>
      <c r="H12" s="14">
        <f t="shared" ref="H12:H13" si="1">E12*G12</f>
        <v>0</v>
      </c>
      <c r="I12" s="14"/>
      <c r="J12" s="14"/>
    </row>
    <row r="13" spans="1:10" x14ac:dyDescent="0.2">
      <c r="A13" s="9"/>
      <c r="B13" s="9"/>
      <c r="C13" s="43"/>
      <c r="D13" s="43"/>
      <c r="E13" s="9">
        <v>500</v>
      </c>
      <c r="F13" s="43" t="s">
        <v>115</v>
      </c>
      <c r="G13" s="39">
        <v>0</v>
      </c>
      <c r="H13" s="14">
        <f t="shared" si="1"/>
        <v>0</v>
      </c>
      <c r="I13" s="14"/>
      <c r="J13" s="14"/>
    </row>
    <row r="14" spans="1:10" x14ac:dyDescent="0.2">
      <c r="A14" s="6">
        <v>4</v>
      </c>
      <c r="B14" s="10" t="s">
        <v>10</v>
      </c>
      <c r="C14" s="9">
        <v>2000</v>
      </c>
      <c r="D14" s="6" t="s">
        <v>8</v>
      </c>
      <c r="E14" s="9">
        <v>125</v>
      </c>
      <c r="F14" s="6" t="s">
        <v>4</v>
      </c>
      <c r="G14" s="39">
        <v>0</v>
      </c>
      <c r="H14" s="14">
        <f t="shared" si="0"/>
        <v>0</v>
      </c>
      <c r="I14" s="14">
        <f>H14+H15+H16+H17</f>
        <v>0</v>
      </c>
      <c r="J14" s="14" t="e">
        <f>(I14*1000)/(C14*$G$3*$G$4)</f>
        <v>#DIV/0!</v>
      </c>
    </row>
    <row r="15" spans="1:10" x14ac:dyDescent="0.2">
      <c r="A15" s="6"/>
      <c r="B15" s="10"/>
      <c r="C15" s="9"/>
      <c r="D15" s="6"/>
      <c r="E15" s="9">
        <v>250</v>
      </c>
      <c r="F15" s="6" t="s">
        <v>3</v>
      </c>
      <c r="G15" s="39">
        <v>0</v>
      </c>
      <c r="H15" s="14">
        <f t="shared" si="0"/>
        <v>0</v>
      </c>
      <c r="I15" s="14"/>
      <c r="J15" s="14"/>
    </row>
    <row r="16" spans="1:10" x14ac:dyDescent="0.2">
      <c r="A16" s="6"/>
      <c r="B16" s="10"/>
      <c r="C16" s="9"/>
      <c r="D16" s="6"/>
      <c r="E16" s="9">
        <v>500</v>
      </c>
      <c r="F16" s="6" t="s">
        <v>3</v>
      </c>
      <c r="G16" s="39">
        <v>0</v>
      </c>
      <c r="H16" s="14">
        <f t="shared" si="0"/>
        <v>0</v>
      </c>
      <c r="I16" s="14"/>
      <c r="J16" s="14"/>
    </row>
    <row r="17" spans="1:10" x14ac:dyDescent="0.2">
      <c r="A17" s="9"/>
      <c r="B17" s="9" t="s">
        <v>69</v>
      </c>
      <c r="C17" s="9"/>
      <c r="D17" s="9"/>
      <c r="E17" s="9">
        <v>250</v>
      </c>
      <c r="F17" s="6" t="s">
        <v>3</v>
      </c>
      <c r="G17" s="39">
        <v>0</v>
      </c>
      <c r="H17" s="14">
        <f t="shared" si="0"/>
        <v>0</v>
      </c>
      <c r="I17" s="14"/>
      <c r="J17" s="14"/>
    </row>
    <row r="18" spans="1:10" x14ac:dyDescent="0.2">
      <c r="A18" s="6">
        <v>5</v>
      </c>
      <c r="B18" s="9" t="s">
        <v>11</v>
      </c>
      <c r="C18" s="9">
        <v>1000</v>
      </c>
      <c r="D18" s="6" t="s">
        <v>8</v>
      </c>
      <c r="E18" s="9">
        <v>125</v>
      </c>
      <c r="F18" s="6" t="s">
        <v>4</v>
      </c>
      <c r="G18" s="39">
        <v>0</v>
      </c>
      <c r="H18" s="14">
        <f t="shared" si="0"/>
        <v>0</v>
      </c>
      <c r="I18" s="14">
        <f>H18+H19+H20+H21</f>
        <v>0</v>
      </c>
      <c r="J18" s="14" t="e">
        <f>(I18*1000)/(C18*$G$3*$G$4)</f>
        <v>#DIV/0!</v>
      </c>
    </row>
    <row r="19" spans="1:10" x14ac:dyDescent="0.2">
      <c r="A19" s="6"/>
      <c r="B19" s="9"/>
      <c r="C19" s="9"/>
      <c r="D19" s="6"/>
      <c r="E19" s="9">
        <v>250</v>
      </c>
      <c r="F19" s="6" t="s">
        <v>3</v>
      </c>
      <c r="G19" s="39">
        <v>0</v>
      </c>
      <c r="H19" s="14">
        <f t="shared" si="0"/>
        <v>0</v>
      </c>
      <c r="I19" s="14"/>
      <c r="J19" s="14"/>
    </row>
    <row r="20" spans="1:10" x14ac:dyDescent="0.2">
      <c r="A20" s="6"/>
      <c r="B20" s="9"/>
      <c r="C20" s="9"/>
      <c r="D20" s="6"/>
      <c r="E20" s="9">
        <v>500</v>
      </c>
      <c r="F20" s="6" t="s">
        <v>3</v>
      </c>
      <c r="G20" s="39">
        <v>0</v>
      </c>
      <c r="H20" s="14">
        <f t="shared" si="0"/>
        <v>0</v>
      </c>
      <c r="I20" s="14"/>
      <c r="J20" s="14"/>
    </row>
    <row r="21" spans="1:10" x14ac:dyDescent="0.2">
      <c r="A21" s="9"/>
      <c r="B21" s="9"/>
      <c r="C21" s="9"/>
      <c r="D21" s="9"/>
      <c r="E21" s="9">
        <v>875</v>
      </c>
      <c r="F21" s="6" t="s">
        <v>3</v>
      </c>
      <c r="G21" s="39">
        <v>0</v>
      </c>
      <c r="H21" s="14">
        <f t="shared" si="0"/>
        <v>0</v>
      </c>
      <c r="I21" s="14"/>
      <c r="J21" s="14"/>
    </row>
    <row r="22" spans="1:10" x14ac:dyDescent="0.2">
      <c r="A22" s="9">
        <v>6</v>
      </c>
      <c r="B22" s="9" t="s">
        <v>67</v>
      </c>
      <c r="C22" s="9">
        <v>1000</v>
      </c>
      <c r="D22" s="43" t="s">
        <v>8</v>
      </c>
      <c r="E22" s="9">
        <v>250</v>
      </c>
      <c r="F22" s="6" t="s">
        <v>4</v>
      </c>
      <c r="G22" s="39">
        <v>0</v>
      </c>
      <c r="H22" s="14">
        <f t="shared" ref="H22" si="2">E22*G22</f>
        <v>0</v>
      </c>
      <c r="I22" s="14">
        <f>H22+H23+H24+H25+H26+H27+H28+H29</f>
        <v>0</v>
      </c>
      <c r="J22" s="14" t="e">
        <f>(I22*1000)/(C22*$G$3*$G$4)</f>
        <v>#DIV/0!</v>
      </c>
    </row>
    <row r="23" spans="1:10" x14ac:dyDescent="0.2">
      <c r="A23" s="9"/>
      <c r="B23" s="9"/>
      <c r="C23" s="9"/>
      <c r="D23" s="9"/>
      <c r="E23" s="9">
        <v>400</v>
      </c>
      <c r="F23" s="6" t="s">
        <v>4</v>
      </c>
      <c r="G23" s="39">
        <v>0</v>
      </c>
      <c r="H23" s="14">
        <f t="shared" si="0"/>
        <v>0</v>
      </c>
      <c r="I23" s="14"/>
      <c r="J23" s="14"/>
    </row>
    <row r="24" spans="1:10" x14ac:dyDescent="0.2">
      <c r="A24" s="9"/>
      <c r="B24" s="9"/>
      <c r="C24" s="9"/>
      <c r="D24" s="9"/>
      <c r="E24" s="9">
        <v>500</v>
      </c>
      <c r="F24" s="6" t="s">
        <v>4</v>
      </c>
      <c r="G24" s="39">
        <v>0</v>
      </c>
      <c r="H24" s="14">
        <f t="shared" si="0"/>
        <v>0</v>
      </c>
      <c r="I24" s="14"/>
      <c r="J24" s="14"/>
    </row>
    <row r="25" spans="1:10" x14ac:dyDescent="0.2">
      <c r="A25" s="9"/>
      <c r="B25" s="9"/>
      <c r="C25" s="9"/>
      <c r="D25" s="9"/>
      <c r="E25" s="9">
        <v>875</v>
      </c>
      <c r="F25" s="6" t="s">
        <v>4</v>
      </c>
      <c r="G25" s="39">
        <v>0</v>
      </c>
      <c r="H25" s="14">
        <f t="shared" si="0"/>
        <v>0</v>
      </c>
      <c r="I25" s="14"/>
      <c r="J25" s="14"/>
    </row>
    <row r="26" spans="1:10" x14ac:dyDescent="0.2">
      <c r="A26" s="9"/>
      <c r="B26" s="9"/>
      <c r="C26" s="9"/>
      <c r="D26" s="9"/>
      <c r="E26" s="9">
        <v>1000</v>
      </c>
      <c r="F26" s="6" t="s">
        <v>4</v>
      </c>
      <c r="G26" s="39">
        <v>0</v>
      </c>
      <c r="H26" s="14">
        <f t="shared" si="0"/>
        <v>0</v>
      </c>
      <c r="I26" s="14"/>
      <c r="J26" s="14"/>
    </row>
    <row r="27" spans="1:10" x14ac:dyDescent="0.2">
      <c r="A27" s="9"/>
      <c r="B27" s="9" t="s">
        <v>68</v>
      </c>
      <c r="C27" s="9"/>
      <c r="D27" s="9"/>
      <c r="E27" s="9">
        <v>250</v>
      </c>
      <c r="F27" s="6" t="s">
        <v>4</v>
      </c>
      <c r="G27" s="39">
        <v>0</v>
      </c>
      <c r="H27" s="14">
        <f t="shared" si="0"/>
        <v>0</v>
      </c>
      <c r="I27" s="14"/>
      <c r="J27" s="14"/>
    </row>
    <row r="28" spans="1:10" x14ac:dyDescent="0.2">
      <c r="A28" s="9"/>
      <c r="B28" s="9"/>
      <c r="C28" s="9"/>
      <c r="D28" s="9"/>
      <c r="E28" s="9">
        <v>500</v>
      </c>
      <c r="F28" s="6" t="s">
        <v>4</v>
      </c>
      <c r="G28" s="39">
        <v>0</v>
      </c>
      <c r="H28" s="14">
        <f t="shared" si="0"/>
        <v>0</v>
      </c>
      <c r="I28" s="14"/>
      <c r="J28" s="14"/>
    </row>
    <row r="29" spans="1:10" x14ac:dyDescent="0.2">
      <c r="A29" s="9"/>
      <c r="B29" s="9"/>
      <c r="C29" s="9"/>
      <c r="D29" s="9"/>
      <c r="E29" s="9">
        <v>875</v>
      </c>
      <c r="F29" s="6" t="s">
        <v>4</v>
      </c>
      <c r="G29" s="39">
        <v>0</v>
      </c>
      <c r="H29" s="14">
        <f t="shared" si="0"/>
        <v>0</v>
      </c>
      <c r="I29" s="14"/>
      <c r="J29" s="14"/>
    </row>
    <row r="30" spans="1:10" x14ac:dyDescent="0.2">
      <c r="A30" s="6">
        <v>7</v>
      </c>
      <c r="B30" s="9" t="s">
        <v>13</v>
      </c>
      <c r="C30" s="9">
        <v>2000</v>
      </c>
      <c r="D30" s="6" t="s">
        <v>8</v>
      </c>
      <c r="E30" s="9">
        <v>250</v>
      </c>
      <c r="F30" s="6" t="s">
        <v>3</v>
      </c>
      <c r="G30" s="39">
        <v>0</v>
      </c>
      <c r="H30" s="14">
        <f t="shared" si="0"/>
        <v>0</v>
      </c>
      <c r="I30" s="14">
        <f>H30+H31</f>
        <v>0</v>
      </c>
      <c r="J30" s="14" t="e">
        <f>(I30*1000)/(C30*$G$3*$G$4)</f>
        <v>#DIV/0!</v>
      </c>
    </row>
    <row r="31" spans="1:10" x14ac:dyDescent="0.2">
      <c r="A31" s="9"/>
      <c r="B31" s="9"/>
      <c r="C31" s="9"/>
      <c r="D31" s="9"/>
      <c r="E31" s="9">
        <v>500</v>
      </c>
      <c r="F31" s="6" t="s">
        <v>3</v>
      </c>
      <c r="G31" s="39">
        <v>0</v>
      </c>
      <c r="H31" s="14">
        <f t="shared" si="0"/>
        <v>0</v>
      </c>
      <c r="I31" s="14"/>
      <c r="J31" s="14"/>
    </row>
    <row r="32" spans="1:10" x14ac:dyDescent="0.2">
      <c r="A32" s="6">
        <v>8</v>
      </c>
      <c r="B32" s="9" t="s">
        <v>14</v>
      </c>
      <c r="C32" s="9">
        <v>2000</v>
      </c>
      <c r="D32" s="6" t="s">
        <v>8</v>
      </c>
      <c r="E32" s="9">
        <v>250</v>
      </c>
      <c r="F32" s="6" t="s">
        <v>3</v>
      </c>
      <c r="G32" s="39">
        <v>0</v>
      </c>
      <c r="H32" s="14">
        <f t="shared" si="0"/>
        <v>0</v>
      </c>
      <c r="I32" s="14">
        <f>H32+H33</f>
        <v>0</v>
      </c>
      <c r="J32" s="14" t="e">
        <f>(I32*1000)/(C32*$G$3*$G$4)</f>
        <v>#DIV/0!</v>
      </c>
    </row>
    <row r="33" spans="1:10" x14ac:dyDescent="0.2">
      <c r="A33" s="9"/>
      <c r="B33" s="9"/>
      <c r="C33" s="9"/>
      <c r="D33" s="9"/>
      <c r="E33" s="9">
        <v>500</v>
      </c>
      <c r="F33" s="6" t="s">
        <v>70</v>
      </c>
      <c r="G33" s="39">
        <v>0</v>
      </c>
      <c r="H33" s="14">
        <f t="shared" si="0"/>
        <v>0</v>
      </c>
      <c r="I33" s="14"/>
      <c r="J33" s="14"/>
    </row>
    <row r="34" spans="1:10" x14ac:dyDescent="0.2">
      <c r="A34" s="6">
        <v>9</v>
      </c>
      <c r="B34" s="9" t="s">
        <v>15</v>
      </c>
      <c r="C34" s="9">
        <v>2000</v>
      </c>
      <c r="D34" s="6" t="s">
        <v>8</v>
      </c>
      <c r="E34" s="9">
        <v>125</v>
      </c>
      <c r="F34" s="6" t="s">
        <v>23</v>
      </c>
      <c r="G34" s="39">
        <v>0</v>
      </c>
      <c r="H34" s="14">
        <f t="shared" si="0"/>
        <v>0</v>
      </c>
      <c r="I34" s="14">
        <f>H34+H35+H36+H37+H38</f>
        <v>0</v>
      </c>
      <c r="J34" s="14" t="e">
        <f>(I34*1000)/(C34*$G$3*$G$4)</f>
        <v>#DIV/0!</v>
      </c>
    </row>
    <row r="35" spans="1:10" x14ac:dyDescent="0.2">
      <c r="A35" s="6"/>
      <c r="B35" s="9"/>
      <c r="C35" s="9"/>
      <c r="D35" s="6"/>
      <c r="E35" s="9">
        <v>250</v>
      </c>
      <c r="F35" s="6" t="s">
        <v>70</v>
      </c>
      <c r="G35" s="39">
        <v>0</v>
      </c>
      <c r="H35" s="14">
        <f t="shared" si="0"/>
        <v>0</v>
      </c>
      <c r="I35" s="14"/>
      <c r="J35" s="14"/>
    </row>
    <row r="36" spans="1:10" x14ac:dyDescent="0.2">
      <c r="A36" s="6"/>
      <c r="B36" s="9"/>
      <c r="C36" s="9"/>
      <c r="D36" s="6"/>
      <c r="E36" s="9">
        <v>375</v>
      </c>
      <c r="F36" s="6" t="s">
        <v>4</v>
      </c>
      <c r="G36" s="39">
        <v>0</v>
      </c>
      <c r="H36" s="14">
        <f t="shared" si="0"/>
        <v>0</v>
      </c>
      <c r="I36" s="14"/>
      <c r="J36" s="14"/>
    </row>
    <row r="37" spans="1:10" x14ac:dyDescent="0.2">
      <c r="A37" s="6"/>
      <c r="B37" s="9"/>
      <c r="C37" s="9"/>
      <c r="D37" s="6"/>
      <c r="E37" s="9">
        <v>500</v>
      </c>
      <c r="F37" s="6" t="s">
        <v>70</v>
      </c>
      <c r="G37" s="39">
        <v>0</v>
      </c>
      <c r="H37" s="14">
        <f t="shared" si="0"/>
        <v>0</v>
      </c>
      <c r="I37" s="14"/>
      <c r="J37" s="14"/>
    </row>
    <row r="38" spans="1:10" x14ac:dyDescent="0.2">
      <c r="A38" s="9"/>
      <c r="B38" s="9"/>
      <c r="C38" s="9"/>
      <c r="D38" s="9"/>
      <c r="E38" s="9">
        <v>750</v>
      </c>
      <c r="F38" s="6" t="s">
        <v>4</v>
      </c>
      <c r="G38" s="39">
        <v>0</v>
      </c>
      <c r="H38" s="14">
        <f t="shared" si="0"/>
        <v>0</v>
      </c>
      <c r="I38" s="14"/>
      <c r="J38" s="14"/>
    </row>
    <row r="39" spans="1:10" x14ac:dyDescent="0.2">
      <c r="A39" s="6">
        <v>10</v>
      </c>
      <c r="B39" s="9" t="s">
        <v>16</v>
      </c>
      <c r="C39" s="9">
        <v>500</v>
      </c>
      <c r="D39" s="6" t="s">
        <v>8</v>
      </c>
      <c r="E39" s="9">
        <v>125</v>
      </c>
      <c r="F39" s="6" t="s">
        <v>4</v>
      </c>
      <c r="G39" s="39">
        <v>0</v>
      </c>
      <c r="H39" s="14">
        <f t="shared" si="0"/>
        <v>0</v>
      </c>
      <c r="I39" s="14">
        <f>H39+H41</f>
        <v>0</v>
      </c>
      <c r="J39" s="14" t="e">
        <f>(I39*1000)/(C39*$G$3*$G$4)</f>
        <v>#DIV/0!</v>
      </c>
    </row>
    <row r="40" spans="1:10" x14ac:dyDescent="0.2">
      <c r="A40" s="6"/>
      <c r="B40" s="9"/>
      <c r="C40" s="9"/>
      <c r="D40" s="6"/>
      <c r="E40" s="9">
        <v>250</v>
      </c>
      <c r="F40" s="6" t="s">
        <v>70</v>
      </c>
      <c r="G40" s="39">
        <v>0</v>
      </c>
      <c r="H40" s="14">
        <f t="shared" si="0"/>
        <v>0</v>
      </c>
      <c r="I40" s="14"/>
      <c r="J40" s="14"/>
    </row>
    <row r="41" spans="1:10" x14ac:dyDescent="0.2">
      <c r="A41" s="6"/>
      <c r="B41" s="9"/>
      <c r="C41" s="9"/>
      <c r="D41" s="6"/>
      <c r="E41" s="9">
        <v>500</v>
      </c>
      <c r="F41" s="6" t="s">
        <v>3</v>
      </c>
      <c r="G41" s="39">
        <v>0</v>
      </c>
      <c r="H41" s="14">
        <f t="shared" si="0"/>
        <v>0</v>
      </c>
      <c r="I41" s="14"/>
      <c r="J41" s="14"/>
    </row>
    <row r="42" spans="1:10" x14ac:dyDescent="0.2">
      <c r="A42" s="6">
        <v>11</v>
      </c>
      <c r="B42" s="9" t="s">
        <v>17</v>
      </c>
      <c r="C42" s="9">
        <v>1000</v>
      </c>
      <c r="D42" s="6" t="s">
        <v>8</v>
      </c>
      <c r="E42" s="9">
        <v>250</v>
      </c>
      <c r="F42" s="6" t="s">
        <v>3</v>
      </c>
      <c r="G42" s="39">
        <v>0</v>
      </c>
      <c r="H42" s="14">
        <f t="shared" si="0"/>
        <v>0</v>
      </c>
      <c r="I42" s="14">
        <f>H42+H43+H44</f>
        <v>0</v>
      </c>
      <c r="J42" s="14" t="e">
        <f>(I42*1000)/(C42*$G$3*$G$4)</f>
        <v>#DIV/0!</v>
      </c>
    </row>
    <row r="43" spans="1:10" x14ac:dyDescent="0.2">
      <c r="A43" s="6"/>
      <c r="B43" s="9"/>
      <c r="C43" s="9"/>
      <c r="D43" s="6"/>
      <c r="E43" s="9">
        <v>375</v>
      </c>
      <c r="F43" s="6" t="s">
        <v>4</v>
      </c>
      <c r="G43" s="39">
        <v>0</v>
      </c>
      <c r="H43" s="14">
        <f t="shared" si="0"/>
        <v>0</v>
      </c>
      <c r="I43" s="14"/>
      <c r="J43" s="14"/>
    </row>
    <row r="44" spans="1:10" x14ac:dyDescent="0.2">
      <c r="A44" s="9"/>
      <c r="B44" s="9"/>
      <c r="C44" s="9"/>
      <c r="D44" s="9"/>
      <c r="E44" s="9">
        <v>500</v>
      </c>
      <c r="F44" s="6" t="s">
        <v>3</v>
      </c>
      <c r="G44" s="39">
        <v>0</v>
      </c>
      <c r="H44" s="14">
        <f t="shared" si="0"/>
        <v>0</v>
      </c>
      <c r="I44" s="14"/>
      <c r="J44" s="14"/>
    </row>
    <row r="45" spans="1:10" x14ac:dyDescent="0.2">
      <c r="A45" s="6">
        <v>12</v>
      </c>
      <c r="B45" s="9" t="s">
        <v>72</v>
      </c>
      <c r="C45" s="9">
        <v>2000</v>
      </c>
      <c r="D45" s="6" t="s">
        <v>8</v>
      </c>
      <c r="E45" s="9">
        <v>250</v>
      </c>
      <c r="F45" s="6" t="s">
        <v>3</v>
      </c>
      <c r="G45" s="39">
        <v>0</v>
      </c>
      <c r="H45" s="14">
        <f t="shared" si="0"/>
        <v>0</v>
      </c>
      <c r="I45" s="14">
        <f>H45+H46</f>
        <v>0</v>
      </c>
      <c r="J45" s="14" t="e">
        <f>(I45*1000)/(C45*$G$3*$G$4)</f>
        <v>#DIV/0!</v>
      </c>
    </row>
    <row r="46" spans="1:10" x14ac:dyDescent="0.2">
      <c r="A46" s="9"/>
      <c r="B46" s="9"/>
      <c r="C46" s="9"/>
      <c r="D46" s="9"/>
      <c r="E46" s="9">
        <v>500</v>
      </c>
      <c r="F46" s="6" t="s">
        <v>3</v>
      </c>
      <c r="G46" s="39">
        <v>0</v>
      </c>
      <c r="H46" s="14">
        <f t="shared" si="0"/>
        <v>0</v>
      </c>
      <c r="I46" s="14"/>
      <c r="J46" s="14"/>
    </row>
    <row r="47" spans="1:10" x14ac:dyDescent="0.2">
      <c r="A47" s="6">
        <v>13</v>
      </c>
      <c r="B47" s="9" t="s">
        <v>18</v>
      </c>
      <c r="C47" s="9">
        <v>400</v>
      </c>
      <c r="D47" s="6" t="s">
        <v>8</v>
      </c>
      <c r="E47" s="9">
        <v>100</v>
      </c>
      <c r="F47" s="6" t="s">
        <v>3</v>
      </c>
      <c r="G47" s="39">
        <v>0</v>
      </c>
      <c r="H47" s="14">
        <f t="shared" si="0"/>
        <v>0</v>
      </c>
      <c r="I47" s="14">
        <f>H47</f>
        <v>0</v>
      </c>
      <c r="J47" s="14" t="e">
        <f>(I47*1000)/(C47*$G$3*$G$4)</f>
        <v>#DIV/0!</v>
      </c>
    </row>
    <row r="48" spans="1:10" x14ac:dyDescent="0.2">
      <c r="A48" s="6">
        <v>14</v>
      </c>
      <c r="B48" s="9" t="s">
        <v>19</v>
      </c>
      <c r="C48" s="9">
        <v>600</v>
      </c>
      <c r="D48" s="6" t="s">
        <v>8</v>
      </c>
      <c r="E48" s="9">
        <v>100</v>
      </c>
      <c r="F48" s="6" t="s">
        <v>3</v>
      </c>
      <c r="G48" s="39">
        <v>0</v>
      </c>
      <c r="H48" s="14">
        <f t="shared" si="0"/>
        <v>0</v>
      </c>
      <c r="I48" s="14">
        <f>H48</f>
        <v>0</v>
      </c>
      <c r="J48" s="14" t="e">
        <f>(I48*1000)/(C48*$G$3*$G$4)</f>
        <v>#DIV/0!</v>
      </c>
    </row>
    <row r="49" spans="1:10" x14ac:dyDescent="0.2">
      <c r="A49" s="6">
        <v>15</v>
      </c>
      <c r="B49" s="9" t="s">
        <v>20</v>
      </c>
      <c r="C49" s="9">
        <v>400</v>
      </c>
      <c r="D49" s="6" t="s">
        <v>8</v>
      </c>
      <c r="E49" s="9">
        <v>100</v>
      </c>
      <c r="F49" s="6" t="s">
        <v>3</v>
      </c>
      <c r="G49" s="39">
        <v>0</v>
      </c>
      <c r="H49" s="14">
        <f t="shared" si="0"/>
        <v>0</v>
      </c>
      <c r="I49" s="14">
        <f>H49</f>
        <v>0</v>
      </c>
      <c r="J49" s="14" t="e">
        <f>(I49*1000)/(C49*$G$3*$G$4)</f>
        <v>#DIV/0!</v>
      </c>
    </row>
    <row r="50" spans="1:10" x14ac:dyDescent="0.2">
      <c r="A50" s="6">
        <v>16</v>
      </c>
      <c r="B50" s="9" t="s">
        <v>73</v>
      </c>
      <c r="C50" s="9">
        <v>400</v>
      </c>
      <c r="D50" s="6" t="s">
        <v>8</v>
      </c>
      <c r="E50" s="9">
        <v>400</v>
      </c>
      <c r="F50" s="6" t="s">
        <v>3</v>
      </c>
      <c r="G50" s="39">
        <v>0</v>
      </c>
      <c r="H50" s="14">
        <f t="shared" si="0"/>
        <v>0</v>
      </c>
      <c r="I50" s="14">
        <f>H50</f>
        <v>0</v>
      </c>
      <c r="J50" s="14" t="e">
        <f>(I50*1000)/(C50*$G$3*$G$4)</f>
        <v>#DIV/0!</v>
      </c>
    </row>
    <row r="51" spans="1:10" x14ac:dyDescent="0.2">
      <c r="A51" s="6">
        <v>17</v>
      </c>
      <c r="B51" s="9" t="s">
        <v>46</v>
      </c>
      <c r="C51" s="9">
        <v>3000</v>
      </c>
      <c r="D51" s="6" t="s">
        <v>8</v>
      </c>
      <c r="E51" s="9">
        <v>100</v>
      </c>
      <c r="F51" s="6" t="s">
        <v>70</v>
      </c>
      <c r="G51" s="39">
        <v>0</v>
      </c>
      <c r="H51" s="14">
        <f t="shared" si="0"/>
        <v>0</v>
      </c>
      <c r="I51" s="14">
        <f>H51+H52</f>
        <v>0</v>
      </c>
      <c r="J51" s="14" t="e">
        <f>(I51*1000)/(C51*$G$3*$G$4)</f>
        <v>#DIV/0!</v>
      </c>
    </row>
    <row r="52" spans="1:10" x14ac:dyDescent="0.2">
      <c r="A52" s="6"/>
      <c r="B52" s="9"/>
      <c r="C52" s="9"/>
      <c r="D52" s="6"/>
      <c r="E52" s="9">
        <v>250</v>
      </c>
      <c r="F52" s="6" t="s">
        <v>70</v>
      </c>
      <c r="G52" s="39">
        <v>0</v>
      </c>
      <c r="H52" s="14">
        <f t="shared" si="0"/>
        <v>0</v>
      </c>
      <c r="I52" s="14"/>
      <c r="J52" s="14"/>
    </row>
    <row r="53" spans="1:10" x14ac:dyDescent="0.2">
      <c r="A53" s="6">
        <v>18</v>
      </c>
      <c r="B53" s="9" t="s">
        <v>75</v>
      </c>
      <c r="C53" s="9">
        <v>1000</v>
      </c>
      <c r="D53" s="6" t="s">
        <v>8</v>
      </c>
      <c r="E53" s="9">
        <v>250</v>
      </c>
      <c r="F53" s="6" t="s">
        <v>3</v>
      </c>
      <c r="G53" s="39">
        <v>0</v>
      </c>
      <c r="H53" s="14">
        <f t="shared" si="0"/>
        <v>0</v>
      </c>
      <c r="I53" s="14">
        <f>H53</f>
        <v>0</v>
      </c>
      <c r="J53" s="14" t="e">
        <f>(I53*1000)/(C53*$G$3*$G$4)</f>
        <v>#DIV/0!</v>
      </c>
    </row>
    <row r="54" spans="1:10" x14ac:dyDescent="0.2">
      <c r="A54" s="6">
        <v>19</v>
      </c>
      <c r="B54" s="9" t="s">
        <v>21</v>
      </c>
      <c r="C54" s="9">
        <v>300</v>
      </c>
      <c r="D54" s="6" t="s">
        <v>8</v>
      </c>
      <c r="E54" s="9">
        <v>150</v>
      </c>
      <c r="F54" s="6" t="s">
        <v>3</v>
      </c>
      <c r="G54" s="39">
        <v>0</v>
      </c>
      <c r="H54" s="14">
        <f t="shared" si="0"/>
        <v>0</v>
      </c>
      <c r="I54" s="14">
        <f>H54</f>
        <v>0</v>
      </c>
      <c r="J54" s="14" t="e">
        <f>(I54*1000)/(C54*$G$3*$G$4)</f>
        <v>#DIV/0!</v>
      </c>
    </row>
    <row r="55" spans="1:10" x14ac:dyDescent="0.2">
      <c r="A55" s="6">
        <v>20</v>
      </c>
      <c r="B55" s="9" t="s">
        <v>22</v>
      </c>
      <c r="C55" s="9">
        <v>500</v>
      </c>
      <c r="D55" s="6" t="s">
        <v>8</v>
      </c>
      <c r="E55" s="9">
        <v>250</v>
      </c>
      <c r="F55" s="6" t="s">
        <v>23</v>
      </c>
      <c r="G55" s="39">
        <v>0</v>
      </c>
      <c r="H55" s="14">
        <f t="shared" si="0"/>
        <v>0</v>
      </c>
      <c r="I55" s="14">
        <f>H55+H56</f>
        <v>0</v>
      </c>
      <c r="J55" s="14" t="e">
        <f>(I55*1000)/(C55*$G$3*$G$4)</f>
        <v>#DIV/0!</v>
      </c>
    </row>
    <row r="56" spans="1:10" x14ac:dyDescent="0.2">
      <c r="A56" s="9"/>
      <c r="B56" s="9"/>
      <c r="C56" s="9"/>
      <c r="D56" s="9"/>
      <c r="E56" s="9">
        <v>500</v>
      </c>
      <c r="F56" s="6" t="s">
        <v>23</v>
      </c>
      <c r="G56" s="39">
        <v>0</v>
      </c>
      <c r="H56" s="14">
        <f t="shared" si="0"/>
        <v>0</v>
      </c>
      <c r="I56" s="14"/>
      <c r="J56" s="14"/>
    </row>
    <row r="57" spans="1:10" x14ac:dyDescent="0.2">
      <c r="A57" s="6">
        <v>21</v>
      </c>
      <c r="B57" s="9" t="s">
        <v>24</v>
      </c>
      <c r="C57" s="9">
        <v>300</v>
      </c>
      <c r="D57" s="6" t="s">
        <v>8</v>
      </c>
      <c r="E57" s="9">
        <v>250</v>
      </c>
      <c r="F57" s="6" t="s">
        <v>70</v>
      </c>
      <c r="G57" s="39">
        <v>0</v>
      </c>
      <c r="H57" s="14">
        <f t="shared" si="0"/>
        <v>0</v>
      </c>
      <c r="I57" s="14">
        <f>H57</f>
        <v>0</v>
      </c>
      <c r="J57" s="14" t="e">
        <f>(I57*1000)/(C57*$G$3*$G$4)</f>
        <v>#DIV/0!</v>
      </c>
    </row>
    <row r="58" spans="1:10" x14ac:dyDescent="0.2">
      <c r="A58" s="6">
        <v>22</v>
      </c>
      <c r="B58" s="9" t="s">
        <v>25</v>
      </c>
      <c r="C58" s="9">
        <v>1200</v>
      </c>
      <c r="D58" s="6" t="s">
        <v>8</v>
      </c>
      <c r="E58" s="9">
        <v>150</v>
      </c>
      <c r="F58" s="6" t="s">
        <v>3</v>
      </c>
      <c r="G58" s="39">
        <v>0</v>
      </c>
      <c r="H58" s="14">
        <f t="shared" si="0"/>
        <v>0</v>
      </c>
      <c r="I58" s="14">
        <f>H58+H59</f>
        <v>0</v>
      </c>
      <c r="J58" s="14" t="e">
        <f>(I58*1000)/(C58*$G$3*$G$4)</f>
        <v>#DIV/0!</v>
      </c>
    </row>
    <row r="59" spans="1:10" x14ac:dyDescent="0.2">
      <c r="A59" s="9"/>
      <c r="B59" s="9"/>
      <c r="C59" s="9"/>
      <c r="D59" s="9"/>
      <c r="E59" s="9">
        <v>300</v>
      </c>
      <c r="F59" s="6" t="s">
        <v>3</v>
      </c>
      <c r="G59" s="39">
        <v>0</v>
      </c>
      <c r="H59" s="14">
        <f t="shared" si="0"/>
        <v>0</v>
      </c>
      <c r="I59" s="14"/>
      <c r="J59" s="14"/>
    </row>
    <row r="60" spans="1:10" x14ac:dyDescent="0.2">
      <c r="A60" s="6">
        <v>23</v>
      </c>
      <c r="B60" s="9" t="s">
        <v>26</v>
      </c>
      <c r="C60" s="9">
        <v>400</v>
      </c>
      <c r="D60" s="6" t="s">
        <v>8</v>
      </c>
      <c r="E60" s="9">
        <v>200</v>
      </c>
      <c r="F60" s="6" t="s">
        <v>4</v>
      </c>
      <c r="G60" s="39">
        <v>0</v>
      </c>
      <c r="H60" s="14">
        <f t="shared" si="0"/>
        <v>0</v>
      </c>
      <c r="I60" s="14">
        <f>H60+H61</f>
        <v>0</v>
      </c>
      <c r="J60" s="14" t="e">
        <f>(I60*1000)/(C60*$G$3*$G$4)</f>
        <v>#DIV/0!</v>
      </c>
    </row>
    <row r="61" spans="1:10" x14ac:dyDescent="0.2">
      <c r="A61" s="9"/>
      <c r="B61" s="9"/>
      <c r="C61" s="9"/>
      <c r="D61" s="9"/>
      <c r="E61" s="9">
        <v>400</v>
      </c>
      <c r="F61" s="6" t="s">
        <v>4</v>
      </c>
      <c r="G61" s="39">
        <v>0</v>
      </c>
      <c r="H61" s="14">
        <f t="shared" si="0"/>
        <v>0</v>
      </c>
      <c r="I61" s="14"/>
      <c r="J61" s="14"/>
    </row>
    <row r="62" spans="1:10" x14ac:dyDescent="0.2">
      <c r="A62" s="6">
        <v>24</v>
      </c>
      <c r="B62" s="9" t="s">
        <v>27</v>
      </c>
      <c r="C62" s="9">
        <v>1000</v>
      </c>
      <c r="D62" s="6" t="s">
        <v>8</v>
      </c>
      <c r="E62" s="9">
        <v>100</v>
      </c>
      <c r="F62" s="6" t="s">
        <v>4</v>
      </c>
      <c r="G62" s="39">
        <v>0</v>
      </c>
      <c r="H62" s="14">
        <f t="shared" si="0"/>
        <v>0</v>
      </c>
      <c r="I62" s="14">
        <f>H62+H63+H65+H64+H66</f>
        <v>0</v>
      </c>
      <c r="J62" s="14" t="e">
        <f>(I62*1000)/(C62*$G$3*$G$4)</f>
        <v>#DIV/0!</v>
      </c>
    </row>
    <row r="63" spans="1:10" x14ac:dyDescent="0.2">
      <c r="A63" s="6"/>
      <c r="B63" s="9"/>
      <c r="C63" s="9"/>
      <c r="D63" s="6"/>
      <c r="E63" s="9">
        <v>250</v>
      </c>
      <c r="F63" s="6" t="s">
        <v>4</v>
      </c>
      <c r="G63" s="39">
        <v>0</v>
      </c>
      <c r="H63" s="14">
        <f t="shared" si="0"/>
        <v>0</v>
      </c>
      <c r="I63" s="14"/>
      <c r="J63" s="14"/>
    </row>
    <row r="64" spans="1:10" x14ac:dyDescent="0.2">
      <c r="A64" s="6"/>
      <c r="B64" s="9"/>
      <c r="C64" s="9"/>
      <c r="D64" s="6"/>
      <c r="E64" s="9">
        <v>500</v>
      </c>
      <c r="F64" s="6" t="s">
        <v>4</v>
      </c>
      <c r="G64" s="39">
        <v>0</v>
      </c>
      <c r="H64" s="14">
        <f t="shared" si="0"/>
        <v>0</v>
      </c>
      <c r="I64" s="14"/>
      <c r="J64" s="14"/>
    </row>
    <row r="65" spans="1:10" x14ac:dyDescent="0.2">
      <c r="A65" s="6"/>
      <c r="B65" s="9"/>
      <c r="C65" s="9"/>
      <c r="D65" s="6"/>
      <c r="E65" s="9">
        <v>750</v>
      </c>
      <c r="F65" s="6" t="s">
        <v>4</v>
      </c>
      <c r="G65" s="39">
        <v>0</v>
      </c>
      <c r="H65" s="14">
        <f t="shared" si="0"/>
        <v>0</v>
      </c>
      <c r="I65" s="14"/>
      <c r="J65" s="14"/>
    </row>
    <row r="66" spans="1:10" x14ac:dyDescent="0.2">
      <c r="A66" s="9"/>
      <c r="B66" s="9"/>
      <c r="C66" s="9"/>
      <c r="D66" s="9"/>
      <c r="E66" s="9">
        <v>1000</v>
      </c>
      <c r="F66" s="6" t="s">
        <v>4</v>
      </c>
      <c r="G66" s="39">
        <v>0</v>
      </c>
      <c r="H66" s="14">
        <f t="shared" si="0"/>
        <v>0</v>
      </c>
      <c r="I66" s="14"/>
      <c r="J66" s="14"/>
    </row>
    <row r="67" spans="1:10" x14ac:dyDescent="0.2">
      <c r="A67" s="6">
        <v>25</v>
      </c>
      <c r="B67" s="9" t="s">
        <v>28</v>
      </c>
      <c r="C67" s="9">
        <v>800</v>
      </c>
      <c r="D67" s="6" t="s">
        <v>8</v>
      </c>
      <c r="E67" s="9">
        <v>200</v>
      </c>
      <c r="F67" s="6" t="s">
        <v>4</v>
      </c>
      <c r="G67" s="39">
        <v>0</v>
      </c>
      <c r="H67" s="14">
        <f t="shared" si="0"/>
        <v>0</v>
      </c>
      <c r="I67" s="14">
        <f>H67+H68</f>
        <v>0</v>
      </c>
      <c r="J67" s="14" t="e">
        <f>(I67*1000)/(C67*$G$3*$G$4)</f>
        <v>#DIV/0!</v>
      </c>
    </row>
    <row r="68" spans="1:10" x14ac:dyDescent="0.2">
      <c r="A68" s="9"/>
      <c r="B68" s="9"/>
      <c r="C68" s="9"/>
      <c r="D68" s="9"/>
      <c r="E68" s="9">
        <v>400</v>
      </c>
      <c r="F68" s="6" t="s">
        <v>4</v>
      </c>
      <c r="G68" s="39">
        <v>0</v>
      </c>
      <c r="H68" s="14">
        <f t="shared" si="0"/>
        <v>0</v>
      </c>
      <c r="I68" s="14"/>
      <c r="J68" s="14"/>
    </row>
    <row r="69" spans="1:10" x14ac:dyDescent="0.2">
      <c r="A69" s="6">
        <v>26</v>
      </c>
      <c r="B69" s="9" t="s">
        <v>29</v>
      </c>
      <c r="C69" s="9">
        <v>500</v>
      </c>
      <c r="D69" s="6" t="s">
        <v>8</v>
      </c>
      <c r="E69" s="9">
        <v>250</v>
      </c>
      <c r="F69" s="6" t="s">
        <v>4</v>
      </c>
      <c r="G69" s="39">
        <v>0</v>
      </c>
      <c r="H69" s="14">
        <f t="shared" si="0"/>
        <v>0</v>
      </c>
      <c r="I69" s="14">
        <f>H69+H70</f>
        <v>0</v>
      </c>
      <c r="J69" s="14" t="e">
        <f>(I69*1000)/(C69*$G$3*$G$4)</f>
        <v>#DIV/0!</v>
      </c>
    </row>
    <row r="70" spans="1:10" x14ac:dyDescent="0.2">
      <c r="A70" s="9"/>
      <c r="B70" s="9"/>
      <c r="C70" s="9"/>
      <c r="D70" s="43"/>
      <c r="E70" s="9">
        <v>500</v>
      </c>
      <c r="F70" s="6" t="s">
        <v>4</v>
      </c>
      <c r="G70" s="39">
        <v>0</v>
      </c>
      <c r="H70" s="14">
        <f>E70*G70</f>
        <v>0</v>
      </c>
      <c r="I70" s="14"/>
      <c r="J70" s="14"/>
    </row>
    <row r="71" spans="1:10" x14ac:dyDescent="0.2">
      <c r="A71" s="43">
        <v>27</v>
      </c>
      <c r="B71" s="9" t="s">
        <v>103</v>
      </c>
      <c r="C71" s="9">
        <v>400</v>
      </c>
      <c r="D71" s="43" t="s">
        <v>8</v>
      </c>
      <c r="E71" s="9">
        <v>400</v>
      </c>
      <c r="F71" s="43" t="s">
        <v>4</v>
      </c>
      <c r="G71" s="39">
        <v>0</v>
      </c>
      <c r="H71" s="14">
        <f>E71*G71</f>
        <v>0</v>
      </c>
      <c r="I71" s="14">
        <f>H71</f>
        <v>0</v>
      </c>
      <c r="J71" s="14" t="e">
        <f>(I71*1000)/(C71*$G$3*$G$4)</f>
        <v>#DIV/0!</v>
      </c>
    </row>
    <row r="72" spans="1:10" x14ac:dyDescent="0.2">
      <c r="A72" s="43">
        <v>28</v>
      </c>
      <c r="B72" s="9" t="s">
        <v>112</v>
      </c>
      <c r="C72" s="9">
        <v>100</v>
      </c>
      <c r="D72" s="43" t="s">
        <v>8</v>
      </c>
      <c r="E72" s="9">
        <v>50</v>
      </c>
      <c r="F72" s="43" t="s">
        <v>4</v>
      </c>
      <c r="G72" s="39">
        <v>0</v>
      </c>
      <c r="H72" s="14">
        <f>E72*G72</f>
        <v>0</v>
      </c>
      <c r="I72" s="14">
        <f>H72</f>
        <v>0</v>
      </c>
      <c r="J72" s="14" t="e">
        <f>(I72*1000)/(C72*$G$3*$G$4)</f>
        <v>#DIV/0!</v>
      </c>
    </row>
    <row r="73" spans="1:10" x14ac:dyDescent="0.2">
      <c r="A73" s="43">
        <v>29</v>
      </c>
      <c r="B73" s="9" t="s">
        <v>113</v>
      </c>
      <c r="C73" s="9">
        <v>600</v>
      </c>
      <c r="D73" s="43" t="s">
        <v>8</v>
      </c>
      <c r="E73" s="9">
        <v>600</v>
      </c>
      <c r="F73" s="43" t="s">
        <v>4</v>
      </c>
      <c r="G73" s="39">
        <v>0</v>
      </c>
      <c r="H73" s="14">
        <f>E73*G73</f>
        <v>0</v>
      </c>
      <c r="I73" s="14">
        <f>H73</f>
        <v>0</v>
      </c>
      <c r="J73" s="14" t="e">
        <f>(I73*1000)/(C73*$G$3*$G$4)</f>
        <v>#DIV/0!</v>
      </c>
    </row>
    <row r="74" spans="1:10" x14ac:dyDescent="0.2">
      <c r="A74" s="43">
        <v>30</v>
      </c>
      <c r="B74" s="9" t="s">
        <v>122</v>
      </c>
      <c r="C74" s="54">
        <v>1500</v>
      </c>
      <c r="D74" s="43" t="s">
        <v>8</v>
      </c>
      <c r="E74" s="9">
        <v>200</v>
      </c>
      <c r="F74" s="43" t="s">
        <v>4</v>
      </c>
      <c r="G74" s="39">
        <v>0</v>
      </c>
      <c r="H74" s="14">
        <f>E74*G74</f>
        <v>0</v>
      </c>
      <c r="I74" s="14">
        <f>H74+H75+H76</f>
        <v>0</v>
      </c>
      <c r="J74" s="14" t="e">
        <f>(I74*1000)/(C74*$G$3*$G$4)</f>
        <v>#DIV/0!</v>
      </c>
    </row>
    <row r="75" spans="1:10" x14ac:dyDescent="0.2">
      <c r="A75" s="43"/>
      <c r="B75" s="9"/>
      <c r="C75" s="9"/>
      <c r="D75" s="43"/>
      <c r="E75" s="9">
        <v>400</v>
      </c>
      <c r="F75" s="43" t="s">
        <v>4</v>
      </c>
      <c r="G75" s="39">
        <v>0</v>
      </c>
      <c r="H75" s="14">
        <f t="shared" ref="H75:H76" si="3">E75*G75</f>
        <v>0</v>
      </c>
      <c r="I75" s="14"/>
      <c r="J75" s="14"/>
    </row>
    <row r="76" spans="1:10" x14ac:dyDescent="0.2">
      <c r="A76" s="43"/>
      <c r="B76" s="9"/>
      <c r="C76" s="9"/>
      <c r="D76" s="43"/>
      <c r="E76" s="9">
        <v>500</v>
      </c>
      <c r="F76" s="43" t="s">
        <v>4</v>
      </c>
      <c r="G76" s="39">
        <v>0</v>
      </c>
      <c r="H76" s="14">
        <f t="shared" si="3"/>
        <v>0</v>
      </c>
      <c r="I76" s="14"/>
      <c r="J76" s="14"/>
    </row>
    <row r="77" spans="1:10" x14ac:dyDescent="0.2">
      <c r="A77" s="43">
        <v>31</v>
      </c>
      <c r="B77" s="9" t="s">
        <v>116</v>
      </c>
      <c r="C77" s="9">
        <v>1500</v>
      </c>
      <c r="D77" s="43" t="s">
        <v>8</v>
      </c>
      <c r="E77" s="9">
        <v>250</v>
      </c>
      <c r="F77" s="43" t="s">
        <v>4</v>
      </c>
      <c r="G77" s="39">
        <v>0</v>
      </c>
      <c r="H77" s="14">
        <f>E77*G77</f>
        <v>0</v>
      </c>
      <c r="I77" s="14">
        <f>H77</f>
        <v>0</v>
      </c>
      <c r="J77" s="14" t="e">
        <f>(I77*1000)/(C77*$G$3*$G$4)</f>
        <v>#DIV/0!</v>
      </c>
    </row>
    <row r="78" spans="1:10" x14ac:dyDescent="0.2">
      <c r="A78" s="43">
        <v>32</v>
      </c>
      <c r="B78" s="9" t="s">
        <v>117</v>
      </c>
      <c r="C78" s="9">
        <v>600</v>
      </c>
      <c r="D78" s="43" t="s">
        <v>8</v>
      </c>
      <c r="E78" s="9">
        <v>500</v>
      </c>
      <c r="F78" s="43" t="s">
        <v>4</v>
      </c>
      <c r="G78" s="39">
        <v>0</v>
      </c>
      <c r="H78" s="14">
        <f>E78*G78</f>
        <v>0</v>
      </c>
      <c r="I78" s="14">
        <f>H78</f>
        <v>0</v>
      </c>
      <c r="J78" s="14" t="e">
        <f>(I78*1000)/(C78*$G$3*$G$4)</f>
        <v>#DIV/0!</v>
      </c>
    </row>
    <row r="79" spans="1:10" x14ac:dyDescent="0.2">
      <c r="A79" s="43">
        <v>33</v>
      </c>
      <c r="B79" s="9" t="s">
        <v>111</v>
      </c>
      <c r="C79" s="9">
        <v>1200</v>
      </c>
      <c r="D79" s="43" t="s">
        <v>8</v>
      </c>
      <c r="E79" s="9">
        <v>600</v>
      </c>
      <c r="F79" s="43" t="s">
        <v>4</v>
      </c>
      <c r="G79" s="39">
        <v>0</v>
      </c>
      <c r="H79" s="14">
        <f>E79*G79</f>
        <v>0</v>
      </c>
      <c r="I79" s="14">
        <f>H79</f>
        <v>0</v>
      </c>
      <c r="J79" s="14" t="e">
        <f>(I79*1000)/(C79*$G$3*$G$4)</f>
        <v>#DIV/0!</v>
      </c>
    </row>
    <row r="80" spans="1:10" x14ac:dyDescent="0.2">
      <c r="A80" s="45">
        <v>34</v>
      </c>
      <c r="B80" s="9" t="s">
        <v>123</v>
      </c>
      <c r="C80" s="9">
        <v>400</v>
      </c>
      <c r="D80" s="45" t="s">
        <v>8</v>
      </c>
      <c r="E80" s="9">
        <v>80</v>
      </c>
      <c r="F80" s="45" t="s">
        <v>4</v>
      </c>
      <c r="G80" s="39">
        <v>0</v>
      </c>
      <c r="H80" s="14">
        <f t="shared" ref="H80" si="4">E80*G80</f>
        <v>0</v>
      </c>
      <c r="I80" s="14">
        <f>H80+H81</f>
        <v>0</v>
      </c>
      <c r="J80" s="14" t="e">
        <f>(I80*1000)/(C80*$G$3*$G$4)</f>
        <v>#DIV/0!</v>
      </c>
    </row>
    <row r="81" spans="1:10" x14ac:dyDescent="0.2">
      <c r="A81" s="45"/>
      <c r="B81" s="9"/>
      <c r="C81" s="9"/>
      <c r="D81" s="45"/>
      <c r="E81" s="9">
        <v>160</v>
      </c>
      <c r="F81" s="45" t="s">
        <v>4</v>
      </c>
      <c r="G81" s="39">
        <v>0</v>
      </c>
      <c r="H81" s="14">
        <f>E81*G81</f>
        <v>0</v>
      </c>
      <c r="I81" s="14"/>
      <c r="J81" s="14"/>
    </row>
    <row r="82" spans="1:10" x14ac:dyDescent="0.2">
      <c r="A82" s="9">
        <v>35</v>
      </c>
      <c r="B82" s="9" t="s">
        <v>147</v>
      </c>
      <c r="C82" s="9">
        <v>1000</v>
      </c>
      <c r="D82" s="59" t="s">
        <v>8</v>
      </c>
      <c r="E82" s="9">
        <v>250</v>
      </c>
      <c r="F82" s="59" t="s">
        <v>4</v>
      </c>
      <c r="G82" s="39">
        <v>0</v>
      </c>
      <c r="H82" s="14">
        <f>E82*G82</f>
        <v>0</v>
      </c>
      <c r="I82" s="14">
        <f>H82</f>
        <v>0</v>
      </c>
      <c r="J82" s="14" t="e">
        <f>(I82*1000)/(C82*$G$3*$G$4)</f>
        <v>#DIV/0!</v>
      </c>
    </row>
    <row r="83" spans="1:10" ht="42.75" x14ac:dyDescent="0.2">
      <c r="I83" s="12" t="s">
        <v>100</v>
      </c>
      <c r="J83" s="13" t="e">
        <f>SUM(J7:J82)</f>
        <v>#DIV/0!</v>
      </c>
    </row>
    <row r="84" spans="1:10" x14ac:dyDescent="0.2">
      <c r="A84" s="11"/>
    </row>
    <row r="85" spans="1:10" x14ac:dyDescent="0.2">
      <c r="B85" s="41" t="s">
        <v>126</v>
      </c>
      <c r="C85" s="41"/>
      <c r="D85" s="41"/>
      <c r="E85" s="41"/>
      <c r="F85" s="41"/>
      <c r="G85" s="41"/>
      <c r="H85" s="42"/>
      <c r="I85" s="42"/>
    </row>
    <row r="86" spans="1:10" x14ac:dyDescent="0.2">
      <c r="B86" s="41" t="s">
        <v>102</v>
      </c>
    </row>
    <row r="87" spans="1:10" x14ac:dyDescent="0.2">
      <c r="B87" s="65" t="s">
        <v>146</v>
      </c>
    </row>
    <row r="88" spans="1:10" ht="15" x14ac:dyDescent="0.2">
      <c r="B88" s="17" t="s">
        <v>35</v>
      </c>
    </row>
    <row r="89" spans="1:10" ht="15" x14ac:dyDescent="0.2">
      <c r="B89" s="17" t="s">
        <v>101</v>
      </c>
    </row>
    <row r="90" spans="1:10" x14ac:dyDescent="0.2">
      <c r="B90" s="18" t="s">
        <v>36</v>
      </c>
    </row>
    <row r="91" spans="1:10" x14ac:dyDescent="0.2">
      <c r="B91" s="18" t="s">
        <v>37</v>
      </c>
    </row>
    <row r="92" spans="1:10" x14ac:dyDescent="0.2">
      <c r="B92" s="18" t="s">
        <v>38</v>
      </c>
    </row>
    <row r="93" spans="1:10" ht="15" x14ac:dyDescent="0.2">
      <c r="B93" s="17" t="s">
        <v>127</v>
      </c>
    </row>
    <row r="94" spans="1:10" ht="15" x14ac:dyDescent="0.2">
      <c r="B94" s="17" t="s">
        <v>128</v>
      </c>
    </row>
    <row r="95" spans="1:10" ht="15" x14ac:dyDescent="0.2">
      <c r="B95" s="17" t="s">
        <v>39</v>
      </c>
    </row>
    <row r="96" spans="1:10" ht="31.9" customHeight="1" x14ac:dyDescent="0.2">
      <c r="B96" s="74" t="s">
        <v>40</v>
      </c>
      <c r="C96" s="74"/>
      <c r="D96" s="74"/>
      <c r="E96" s="74"/>
      <c r="F96" s="74"/>
      <c r="G96" s="74"/>
      <c r="H96" s="74"/>
      <c r="I96" s="74"/>
      <c r="J96" s="1"/>
    </row>
    <row r="98" spans="2:10" ht="64.900000000000006" customHeight="1" x14ac:dyDescent="0.2">
      <c r="B98" s="73"/>
      <c r="C98" s="73"/>
      <c r="D98" s="73"/>
      <c r="E98" s="73"/>
      <c r="F98" s="73"/>
      <c r="G98" s="73"/>
      <c r="J98" s="1"/>
    </row>
  </sheetData>
  <mergeCells count="7">
    <mergeCell ref="B98:G98"/>
    <mergeCell ref="B96:I96"/>
    <mergeCell ref="A1:J1"/>
    <mergeCell ref="B3:F3"/>
    <mergeCell ref="B4:F4"/>
    <mergeCell ref="G5:G6"/>
    <mergeCell ref="I5:I6"/>
  </mergeCells>
  <hyperlinks>
    <hyperlink ref="B14" r:id="rId1" display="http://www.whocc.no/atc_ddd_index/?code=J01CA01&amp;showdescription=yes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opLeftCell="A76" workbookViewId="0">
      <selection activeCell="B87" sqref="B87"/>
    </sheetView>
  </sheetViews>
  <sheetFormatPr defaultColWidth="8.75" defaultRowHeight="14.25" x14ac:dyDescent="0.2"/>
  <cols>
    <col min="1" max="1" width="5.75" style="1" customWidth="1"/>
    <col min="2" max="2" width="23.75" style="1" customWidth="1"/>
    <col min="3" max="3" width="7.125" style="1" customWidth="1"/>
    <col min="4" max="4" width="11.625" style="1" customWidth="1"/>
    <col min="5" max="5" width="8.75" style="1"/>
    <col min="6" max="6" width="14.625" style="1" customWidth="1"/>
    <col min="7" max="7" width="12.75" style="1" customWidth="1"/>
    <col min="8" max="8" width="11.25" style="12" customWidth="1"/>
    <col min="9" max="9" width="18.75" style="12" customWidth="1"/>
    <col min="10" max="10" width="15.875" style="12" customWidth="1"/>
    <col min="11" max="16384" width="8.75" style="1"/>
  </cols>
  <sheetData>
    <row r="1" spans="1:10" ht="19.5" customHeight="1" x14ac:dyDescent="0.2">
      <c r="A1" s="81" t="s">
        <v>138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">
      <c r="A3" s="64"/>
      <c r="B3" s="76" t="s">
        <v>34</v>
      </c>
      <c r="C3" s="76"/>
      <c r="D3" s="76"/>
      <c r="E3" s="76"/>
      <c r="F3" s="76"/>
      <c r="G3" s="40"/>
      <c r="H3" s="62"/>
      <c r="I3" s="62"/>
      <c r="J3" s="62"/>
    </row>
    <row r="4" spans="1:10" x14ac:dyDescent="0.2">
      <c r="A4" s="64"/>
      <c r="B4" s="76" t="s">
        <v>141</v>
      </c>
      <c r="C4" s="76"/>
      <c r="D4" s="76"/>
      <c r="E4" s="76"/>
      <c r="F4" s="76"/>
      <c r="G4" s="40"/>
      <c r="H4" s="62"/>
      <c r="I4" s="62"/>
      <c r="J4" s="62"/>
    </row>
    <row r="5" spans="1:10" ht="57" customHeight="1" x14ac:dyDescent="0.2">
      <c r="A5" s="2" t="s">
        <v>33</v>
      </c>
      <c r="B5" s="2" t="s">
        <v>0</v>
      </c>
      <c r="C5" s="63" t="s">
        <v>1</v>
      </c>
      <c r="D5" s="2" t="s">
        <v>6</v>
      </c>
      <c r="E5" s="3" t="s">
        <v>32</v>
      </c>
      <c r="F5" s="2" t="s">
        <v>99</v>
      </c>
      <c r="G5" s="77" t="s">
        <v>140</v>
      </c>
      <c r="H5" s="15" t="s">
        <v>130</v>
      </c>
      <c r="I5" s="79" t="s">
        <v>132</v>
      </c>
      <c r="J5" s="15" t="s">
        <v>142</v>
      </c>
    </row>
    <row r="6" spans="1:10" ht="45.75" customHeight="1" x14ac:dyDescent="0.2">
      <c r="A6" s="4"/>
      <c r="B6" s="4"/>
      <c r="C6" s="5" t="s">
        <v>5</v>
      </c>
      <c r="D6" s="5" t="s">
        <v>7</v>
      </c>
      <c r="E6" s="4"/>
      <c r="F6" s="5" t="s">
        <v>31</v>
      </c>
      <c r="G6" s="78"/>
      <c r="H6" s="16" t="s">
        <v>131</v>
      </c>
      <c r="I6" s="80"/>
      <c r="J6" s="16"/>
    </row>
    <row r="7" spans="1:10" x14ac:dyDescent="0.2">
      <c r="A7" s="59">
        <v>1</v>
      </c>
      <c r="B7" s="7" t="s">
        <v>2</v>
      </c>
      <c r="C7" s="8">
        <v>1000</v>
      </c>
      <c r="D7" s="59" t="s">
        <v>8</v>
      </c>
      <c r="E7" s="8">
        <v>250</v>
      </c>
      <c r="F7" s="59" t="s">
        <v>3</v>
      </c>
      <c r="G7" s="39">
        <v>0</v>
      </c>
      <c r="H7" s="14">
        <f t="shared" ref="H7:H69" si="0">E7*G7</f>
        <v>0</v>
      </c>
      <c r="I7" s="14">
        <f>H7+H8</f>
        <v>0</v>
      </c>
      <c r="J7" s="14" t="e">
        <f>(I7*1000)/(C7*$G$3*$G$4)</f>
        <v>#DIV/0!</v>
      </c>
    </row>
    <row r="8" spans="1:10" x14ac:dyDescent="0.2">
      <c r="A8" s="9"/>
      <c r="B8" s="9"/>
      <c r="C8" s="59"/>
      <c r="D8" s="59"/>
      <c r="E8" s="9">
        <v>500</v>
      </c>
      <c r="F8" s="59" t="s">
        <v>3</v>
      </c>
      <c r="G8" s="39">
        <v>0</v>
      </c>
      <c r="H8" s="14">
        <f t="shared" si="0"/>
        <v>0</v>
      </c>
      <c r="I8" s="14"/>
      <c r="J8" s="14"/>
    </row>
    <row r="9" spans="1:10" x14ac:dyDescent="0.2">
      <c r="A9" s="59">
        <v>2</v>
      </c>
      <c r="B9" s="7" t="s">
        <v>9</v>
      </c>
      <c r="C9" s="8">
        <v>100</v>
      </c>
      <c r="D9" s="59" t="s">
        <v>8</v>
      </c>
      <c r="E9" s="9">
        <v>100</v>
      </c>
      <c r="F9" s="59" t="s">
        <v>3</v>
      </c>
      <c r="G9" s="39">
        <v>0</v>
      </c>
      <c r="H9" s="14">
        <f t="shared" si="0"/>
        <v>0</v>
      </c>
      <c r="I9" s="14">
        <f>H9+H10</f>
        <v>0</v>
      </c>
      <c r="J9" s="14" t="e">
        <f>(I9*1000)/(C9*$G$3*$G$4)</f>
        <v>#DIV/0!</v>
      </c>
    </row>
    <row r="10" spans="1:10" x14ac:dyDescent="0.2">
      <c r="A10" s="9"/>
      <c r="B10" s="9"/>
      <c r="C10" s="59"/>
      <c r="D10" s="59"/>
      <c r="E10" s="9">
        <v>200</v>
      </c>
      <c r="F10" s="59" t="s">
        <v>4</v>
      </c>
      <c r="G10" s="39">
        <v>0</v>
      </c>
      <c r="H10" s="14">
        <f t="shared" si="0"/>
        <v>0</v>
      </c>
      <c r="I10" s="14"/>
      <c r="J10" s="14"/>
    </row>
    <row r="11" spans="1:10" x14ac:dyDescent="0.2">
      <c r="A11" s="59">
        <v>3</v>
      </c>
      <c r="B11" s="9" t="s">
        <v>114</v>
      </c>
      <c r="C11" s="59">
        <v>2000</v>
      </c>
      <c r="D11" s="59" t="s">
        <v>8</v>
      </c>
      <c r="E11" s="9">
        <v>125</v>
      </c>
      <c r="F11" s="59" t="s">
        <v>115</v>
      </c>
      <c r="G11" s="39">
        <v>0</v>
      </c>
      <c r="H11" s="14">
        <f>E11*G11</f>
        <v>0</v>
      </c>
      <c r="I11" s="14">
        <f>H11+H12+H13</f>
        <v>0</v>
      </c>
      <c r="J11" s="14" t="e">
        <f>(I11*1000)/(C11*$G$3*$G$4)</f>
        <v>#DIV/0!</v>
      </c>
    </row>
    <row r="12" spans="1:10" x14ac:dyDescent="0.2">
      <c r="A12" s="9"/>
      <c r="B12" s="9"/>
      <c r="C12" s="59"/>
      <c r="D12" s="59"/>
      <c r="E12" s="9">
        <v>250</v>
      </c>
      <c r="F12" s="59" t="s">
        <v>115</v>
      </c>
      <c r="G12" s="39">
        <v>0</v>
      </c>
      <c r="H12" s="14">
        <f t="shared" ref="H12:H13" si="1">E12*G12</f>
        <v>0</v>
      </c>
      <c r="I12" s="14"/>
      <c r="J12" s="14"/>
    </row>
    <row r="13" spans="1:10" x14ac:dyDescent="0.2">
      <c r="A13" s="9"/>
      <c r="B13" s="9"/>
      <c r="C13" s="59"/>
      <c r="D13" s="59"/>
      <c r="E13" s="9">
        <v>500</v>
      </c>
      <c r="F13" s="59" t="s">
        <v>115</v>
      </c>
      <c r="G13" s="39">
        <v>0</v>
      </c>
      <c r="H13" s="14">
        <f t="shared" si="1"/>
        <v>0</v>
      </c>
      <c r="I13" s="14"/>
      <c r="J13" s="14"/>
    </row>
    <row r="14" spans="1:10" x14ac:dyDescent="0.2">
      <c r="A14" s="59">
        <v>4</v>
      </c>
      <c r="B14" s="10" t="s">
        <v>10</v>
      </c>
      <c r="C14" s="9">
        <v>2000</v>
      </c>
      <c r="D14" s="59" t="s">
        <v>8</v>
      </c>
      <c r="E14" s="9">
        <v>125</v>
      </c>
      <c r="F14" s="59" t="s">
        <v>4</v>
      </c>
      <c r="G14" s="39">
        <v>0</v>
      </c>
      <c r="H14" s="14">
        <f t="shared" si="0"/>
        <v>0</v>
      </c>
      <c r="I14" s="14">
        <f>H14+H15+H16+H17</f>
        <v>0</v>
      </c>
      <c r="J14" s="14" t="e">
        <f>(I14*1000)/(C14*$G$3*$G$4)</f>
        <v>#DIV/0!</v>
      </c>
    </row>
    <row r="15" spans="1:10" x14ac:dyDescent="0.2">
      <c r="A15" s="59"/>
      <c r="B15" s="10"/>
      <c r="C15" s="9"/>
      <c r="D15" s="59"/>
      <c r="E15" s="9">
        <v>250</v>
      </c>
      <c r="F15" s="59" t="s">
        <v>3</v>
      </c>
      <c r="G15" s="39">
        <v>0</v>
      </c>
      <c r="H15" s="14">
        <f t="shared" si="0"/>
        <v>0</v>
      </c>
      <c r="I15" s="14"/>
      <c r="J15" s="14"/>
    </row>
    <row r="16" spans="1:10" x14ac:dyDescent="0.2">
      <c r="A16" s="59"/>
      <c r="B16" s="10"/>
      <c r="C16" s="9"/>
      <c r="D16" s="59"/>
      <c r="E16" s="9">
        <v>500</v>
      </c>
      <c r="F16" s="59" t="s">
        <v>3</v>
      </c>
      <c r="G16" s="39">
        <v>0</v>
      </c>
      <c r="H16" s="14">
        <f t="shared" si="0"/>
        <v>0</v>
      </c>
      <c r="I16" s="14"/>
      <c r="J16" s="14"/>
    </row>
    <row r="17" spans="1:10" x14ac:dyDescent="0.2">
      <c r="A17" s="9"/>
      <c r="B17" s="9" t="s">
        <v>69</v>
      </c>
      <c r="C17" s="9"/>
      <c r="D17" s="9"/>
      <c r="E17" s="9">
        <v>250</v>
      </c>
      <c r="F17" s="59" t="s">
        <v>3</v>
      </c>
      <c r="G17" s="39">
        <v>0</v>
      </c>
      <c r="H17" s="14">
        <f t="shared" si="0"/>
        <v>0</v>
      </c>
      <c r="I17" s="14"/>
      <c r="J17" s="14"/>
    </row>
    <row r="18" spans="1:10" x14ac:dyDescent="0.2">
      <c r="A18" s="59">
        <v>5</v>
      </c>
      <c r="B18" s="9" t="s">
        <v>11</v>
      </c>
      <c r="C18" s="9">
        <v>1000</v>
      </c>
      <c r="D18" s="59" t="s">
        <v>8</v>
      </c>
      <c r="E18" s="9">
        <v>125</v>
      </c>
      <c r="F18" s="59" t="s">
        <v>4</v>
      </c>
      <c r="G18" s="39">
        <v>0</v>
      </c>
      <c r="H18" s="14">
        <f t="shared" si="0"/>
        <v>0</v>
      </c>
      <c r="I18" s="14">
        <f>H18+H19+H20+H21</f>
        <v>0</v>
      </c>
      <c r="J18" s="14" t="e">
        <f>(I18*1000)/(C18*$G$3*$G$4)</f>
        <v>#DIV/0!</v>
      </c>
    </row>
    <row r="19" spans="1:10" x14ac:dyDescent="0.2">
      <c r="A19" s="59"/>
      <c r="B19" s="9"/>
      <c r="C19" s="9"/>
      <c r="D19" s="59"/>
      <c r="E19" s="9">
        <v>250</v>
      </c>
      <c r="F19" s="59" t="s">
        <v>3</v>
      </c>
      <c r="G19" s="39">
        <v>0</v>
      </c>
      <c r="H19" s="14">
        <f t="shared" si="0"/>
        <v>0</v>
      </c>
      <c r="I19" s="14"/>
      <c r="J19" s="14"/>
    </row>
    <row r="20" spans="1:10" x14ac:dyDescent="0.2">
      <c r="A20" s="59"/>
      <c r="B20" s="9"/>
      <c r="C20" s="9"/>
      <c r="D20" s="59"/>
      <c r="E20" s="9">
        <v>500</v>
      </c>
      <c r="F20" s="59" t="s">
        <v>3</v>
      </c>
      <c r="G20" s="39">
        <v>0</v>
      </c>
      <c r="H20" s="14">
        <f t="shared" si="0"/>
        <v>0</v>
      </c>
      <c r="I20" s="14"/>
      <c r="J20" s="14"/>
    </row>
    <row r="21" spans="1:10" x14ac:dyDescent="0.2">
      <c r="A21" s="9"/>
      <c r="B21" s="9"/>
      <c r="C21" s="9"/>
      <c r="D21" s="9"/>
      <c r="E21" s="9">
        <v>875</v>
      </c>
      <c r="F21" s="59" t="s">
        <v>3</v>
      </c>
      <c r="G21" s="39">
        <v>0</v>
      </c>
      <c r="H21" s="14">
        <f t="shared" si="0"/>
        <v>0</v>
      </c>
      <c r="I21" s="14"/>
      <c r="J21" s="14"/>
    </row>
    <row r="22" spans="1:10" x14ac:dyDescent="0.2">
      <c r="A22" s="9">
        <v>6</v>
      </c>
      <c r="B22" s="9" t="s">
        <v>67</v>
      </c>
      <c r="C22" s="9">
        <v>1000</v>
      </c>
      <c r="D22" s="59" t="s">
        <v>8</v>
      </c>
      <c r="E22" s="9">
        <v>250</v>
      </c>
      <c r="F22" s="59" t="s">
        <v>4</v>
      </c>
      <c r="G22" s="39">
        <v>0</v>
      </c>
      <c r="H22" s="14">
        <f t="shared" si="0"/>
        <v>0</v>
      </c>
      <c r="I22" s="14">
        <f>H22+H23+H24+H25+H26+H27+H28+H29</f>
        <v>0</v>
      </c>
      <c r="J22" s="14" t="e">
        <f>(I22*1000)/(C22*$G$3*$G$4)</f>
        <v>#DIV/0!</v>
      </c>
    </row>
    <row r="23" spans="1:10" x14ac:dyDescent="0.2">
      <c r="A23" s="9"/>
      <c r="B23" s="9"/>
      <c r="C23" s="9"/>
      <c r="D23" s="9"/>
      <c r="E23" s="9">
        <v>400</v>
      </c>
      <c r="F23" s="59" t="s">
        <v>4</v>
      </c>
      <c r="G23" s="39">
        <v>0</v>
      </c>
      <c r="H23" s="14">
        <f t="shared" si="0"/>
        <v>0</v>
      </c>
      <c r="I23" s="14"/>
      <c r="J23" s="14"/>
    </row>
    <row r="24" spans="1:10" x14ac:dyDescent="0.2">
      <c r="A24" s="9"/>
      <c r="B24" s="9"/>
      <c r="C24" s="9"/>
      <c r="D24" s="9"/>
      <c r="E24" s="9">
        <v>500</v>
      </c>
      <c r="F24" s="59" t="s">
        <v>4</v>
      </c>
      <c r="G24" s="39">
        <v>0</v>
      </c>
      <c r="H24" s="14">
        <f t="shared" si="0"/>
        <v>0</v>
      </c>
      <c r="I24" s="14"/>
      <c r="J24" s="14"/>
    </row>
    <row r="25" spans="1:10" x14ac:dyDescent="0.2">
      <c r="A25" s="9"/>
      <c r="B25" s="9"/>
      <c r="C25" s="9"/>
      <c r="D25" s="9"/>
      <c r="E25" s="9">
        <v>875</v>
      </c>
      <c r="F25" s="59" t="s">
        <v>4</v>
      </c>
      <c r="G25" s="39">
        <v>0</v>
      </c>
      <c r="H25" s="14">
        <f t="shared" si="0"/>
        <v>0</v>
      </c>
      <c r="I25" s="14"/>
      <c r="J25" s="14"/>
    </row>
    <row r="26" spans="1:10" x14ac:dyDescent="0.2">
      <c r="A26" s="9"/>
      <c r="B26" s="9"/>
      <c r="C26" s="9"/>
      <c r="D26" s="9"/>
      <c r="E26" s="9">
        <v>1000</v>
      </c>
      <c r="F26" s="59" t="s">
        <v>4</v>
      </c>
      <c r="G26" s="39">
        <v>0</v>
      </c>
      <c r="H26" s="14">
        <f t="shared" si="0"/>
        <v>0</v>
      </c>
      <c r="I26" s="14"/>
      <c r="J26" s="14"/>
    </row>
    <row r="27" spans="1:10" x14ac:dyDescent="0.2">
      <c r="A27" s="9"/>
      <c r="B27" s="9" t="s">
        <v>68</v>
      </c>
      <c r="C27" s="9"/>
      <c r="D27" s="9"/>
      <c r="E27" s="9">
        <v>250</v>
      </c>
      <c r="F27" s="59" t="s">
        <v>4</v>
      </c>
      <c r="G27" s="39">
        <v>0</v>
      </c>
      <c r="H27" s="14">
        <f t="shared" si="0"/>
        <v>0</v>
      </c>
      <c r="I27" s="14"/>
      <c r="J27" s="14"/>
    </row>
    <row r="28" spans="1:10" x14ac:dyDescent="0.2">
      <c r="A28" s="9"/>
      <c r="B28" s="9"/>
      <c r="C28" s="9"/>
      <c r="D28" s="9"/>
      <c r="E28" s="9">
        <v>500</v>
      </c>
      <c r="F28" s="59" t="s">
        <v>4</v>
      </c>
      <c r="G28" s="39">
        <v>0</v>
      </c>
      <c r="H28" s="14">
        <f t="shared" si="0"/>
        <v>0</v>
      </c>
      <c r="I28" s="14"/>
      <c r="J28" s="14"/>
    </row>
    <row r="29" spans="1:10" x14ac:dyDescent="0.2">
      <c r="A29" s="9"/>
      <c r="B29" s="9"/>
      <c r="C29" s="9"/>
      <c r="D29" s="9"/>
      <c r="E29" s="9">
        <v>875</v>
      </c>
      <c r="F29" s="59" t="s">
        <v>4</v>
      </c>
      <c r="G29" s="39">
        <v>0</v>
      </c>
      <c r="H29" s="14">
        <f t="shared" si="0"/>
        <v>0</v>
      </c>
      <c r="I29" s="14"/>
      <c r="J29" s="14"/>
    </row>
    <row r="30" spans="1:10" x14ac:dyDescent="0.2">
      <c r="A30" s="59">
        <v>7</v>
      </c>
      <c r="B30" s="9" t="s">
        <v>13</v>
      </c>
      <c r="C30" s="9">
        <v>2000</v>
      </c>
      <c r="D30" s="59" t="s">
        <v>8</v>
      </c>
      <c r="E30" s="9">
        <v>250</v>
      </c>
      <c r="F30" s="59" t="s">
        <v>3</v>
      </c>
      <c r="G30" s="39">
        <v>0</v>
      </c>
      <c r="H30" s="14">
        <f t="shared" si="0"/>
        <v>0</v>
      </c>
      <c r="I30" s="14">
        <f>H30+H31</f>
        <v>0</v>
      </c>
      <c r="J30" s="14" t="e">
        <f>(I30*1000)/(C30*$G$3*$G$4)</f>
        <v>#DIV/0!</v>
      </c>
    </row>
    <row r="31" spans="1:10" x14ac:dyDescent="0.2">
      <c r="A31" s="9"/>
      <c r="B31" s="9"/>
      <c r="C31" s="9"/>
      <c r="D31" s="9"/>
      <c r="E31" s="9">
        <v>500</v>
      </c>
      <c r="F31" s="59" t="s">
        <v>3</v>
      </c>
      <c r="G31" s="39">
        <v>0</v>
      </c>
      <c r="H31" s="14">
        <f t="shared" si="0"/>
        <v>0</v>
      </c>
      <c r="I31" s="14"/>
      <c r="J31" s="14"/>
    </row>
    <row r="32" spans="1:10" x14ac:dyDescent="0.2">
      <c r="A32" s="59">
        <v>8</v>
      </c>
      <c r="B32" s="9" t="s">
        <v>14</v>
      </c>
      <c r="C32" s="9">
        <v>2000</v>
      </c>
      <c r="D32" s="59" t="s">
        <v>8</v>
      </c>
      <c r="E32" s="9">
        <v>250</v>
      </c>
      <c r="F32" s="59" t="s">
        <v>3</v>
      </c>
      <c r="G32" s="39">
        <v>0</v>
      </c>
      <c r="H32" s="14">
        <f t="shared" si="0"/>
        <v>0</v>
      </c>
      <c r="I32" s="14">
        <f>H32+H33</f>
        <v>0</v>
      </c>
      <c r="J32" s="14" t="e">
        <f>(I32*1000)/(C32*$G$3*$G$4)</f>
        <v>#DIV/0!</v>
      </c>
    </row>
    <row r="33" spans="1:10" x14ac:dyDescent="0.2">
      <c r="A33" s="9"/>
      <c r="B33" s="9"/>
      <c r="C33" s="9"/>
      <c r="D33" s="9"/>
      <c r="E33" s="9">
        <v>500</v>
      </c>
      <c r="F33" s="59" t="s">
        <v>70</v>
      </c>
      <c r="G33" s="39">
        <v>0</v>
      </c>
      <c r="H33" s="14">
        <f t="shared" si="0"/>
        <v>0</v>
      </c>
      <c r="I33" s="14"/>
      <c r="J33" s="14"/>
    </row>
    <row r="34" spans="1:10" x14ac:dyDescent="0.2">
      <c r="A34" s="59">
        <v>9</v>
      </c>
      <c r="B34" s="9" t="s">
        <v>15</v>
      </c>
      <c r="C34" s="9">
        <v>2000</v>
      </c>
      <c r="D34" s="59" t="s">
        <v>8</v>
      </c>
      <c r="E34" s="9">
        <v>125</v>
      </c>
      <c r="F34" s="59" t="s">
        <v>23</v>
      </c>
      <c r="G34" s="39">
        <v>0</v>
      </c>
      <c r="H34" s="14">
        <f t="shared" si="0"/>
        <v>0</v>
      </c>
      <c r="I34" s="14">
        <f>H34+H35+H36+H37+H38</f>
        <v>0</v>
      </c>
      <c r="J34" s="14" t="e">
        <f>(I34*1000)/(C34*$G$3*$G$4)</f>
        <v>#DIV/0!</v>
      </c>
    </row>
    <row r="35" spans="1:10" x14ac:dyDescent="0.2">
      <c r="A35" s="59"/>
      <c r="B35" s="9"/>
      <c r="C35" s="9"/>
      <c r="D35" s="59"/>
      <c r="E35" s="9">
        <v>250</v>
      </c>
      <c r="F35" s="59" t="s">
        <v>70</v>
      </c>
      <c r="G35" s="39">
        <v>0</v>
      </c>
      <c r="H35" s="14">
        <f t="shared" si="0"/>
        <v>0</v>
      </c>
      <c r="I35" s="14"/>
      <c r="J35" s="14"/>
    </row>
    <row r="36" spans="1:10" x14ac:dyDescent="0.2">
      <c r="A36" s="59"/>
      <c r="B36" s="9"/>
      <c r="C36" s="9"/>
      <c r="D36" s="59"/>
      <c r="E36" s="9">
        <v>375</v>
      </c>
      <c r="F36" s="59" t="s">
        <v>4</v>
      </c>
      <c r="G36" s="39">
        <v>0</v>
      </c>
      <c r="H36" s="14">
        <f t="shared" si="0"/>
        <v>0</v>
      </c>
      <c r="I36" s="14"/>
      <c r="J36" s="14"/>
    </row>
    <row r="37" spans="1:10" x14ac:dyDescent="0.2">
      <c r="A37" s="59"/>
      <c r="B37" s="9"/>
      <c r="C37" s="9"/>
      <c r="D37" s="59"/>
      <c r="E37" s="9">
        <v>500</v>
      </c>
      <c r="F37" s="59" t="s">
        <v>70</v>
      </c>
      <c r="G37" s="39">
        <v>0</v>
      </c>
      <c r="H37" s="14">
        <f t="shared" si="0"/>
        <v>0</v>
      </c>
      <c r="I37" s="14"/>
      <c r="J37" s="14"/>
    </row>
    <row r="38" spans="1:10" x14ac:dyDescent="0.2">
      <c r="A38" s="9"/>
      <c r="B38" s="9"/>
      <c r="C38" s="9"/>
      <c r="D38" s="9"/>
      <c r="E38" s="9">
        <v>750</v>
      </c>
      <c r="F38" s="59" t="s">
        <v>4</v>
      </c>
      <c r="G38" s="39">
        <v>0</v>
      </c>
      <c r="H38" s="14">
        <f t="shared" si="0"/>
        <v>0</v>
      </c>
      <c r="I38" s="14"/>
      <c r="J38" s="14"/>
    </row>
    <row r="39" spans="1:10" x14ac:dyDescent="0.2">
      <c r="A39" s="59">
        <v>10</v>
      </c>
      <c r="B39" s="9" t="s">
        <v>16</v>
      </c>
      <c r="C39" s="9">
        <v>500</v>
      </c>
      <c r="D39" s="59" t="s">
        <v>8</v>
      </c>
      <c r="E39" s="9">
        <v>125</v>
      </c>
      <c r="F39" s="59" t="s">
        <v>4</v>
      </c>
      <c r="G39" s="39">
        <v>0</v>
      </c>
      <c r="H39" s="14">
        <f t="shared" si="0"/>
        <v>0</v>
      </c>
      <c r="I39" s="14">
        <f>H39+H41</f>
        <v>0</v>
      </c>
      <c r="J39" s="14" t="e">
        <f>(I39*1000)/(C39*$G$3*$G$4)</f>
        <v>#DIV/0!</v>
      </c>
    </row>
    <row r="40" spans="1:10" x14ac:dyDescent="0.2">
      <c r="A40" s="59"/>
      <c r="B40" s="9"/>
      <c r="C40" s="9"/>
      <c r="D40" s="59"/>
      <c r="E40" s="9">
        <v>250</v>
      </c>
      <c r="F40" s="59" t="s">
        <v>70</v>
      </c>
      <c r="G40" s="39">
        <v>0</v>
      </c>
      <c r="H40" s="14">
        <f t="shared" si="0"/>
        <v>0</v>
      </c>
      <c r="I40" s="14"/>
      <c r="J40" s="14"/>
    </row>
    <row r="41" spans="1:10" x14ac:dyDescent="0.2">
      <c r="A41" s="59"/>
      <c r="B41" s="9"/>
      <c r="C41" s="9"/>
      <c r="D41" s="59"/>
      <c r="E41" s="9">
        <v>500</v>
      </c>
      <c r="F41" s="59" t="s">
        <v>3</v>
      </c>
      <c r="G41" s="39">
        <v>0</v>
      </c>
      <c r="H41" s="14">
        <f t="shared" si="0"/>
        <v>0</v>
      </c>
      <c r="I41" s="14"/>
      <c r="J41" s="14"/>
    </row>
    <row r="42" spans="1:10" x14ac:dyDescent="0.2">
      <c r="A42" s="59">
        <v>11</v>
      </c>
      <c r="B42" s="9" t="s">
        <v>17</v>
      </c>
      <c r="C42" s="9">
        <v>1000</v>
      </c>
      <c r="D42" s="59" t="s">
        <v>8</v>
      </c>
      <c r="E42" s="9">
        <v>250</v>
      </c>
      <c r="F42" s="59" t="s">
        <v>3</v>
      </c>
      <c r="G42" s="39">
        <v>0</v>
      </c>
      <c r="H42" s="14">
        <f t="shared" si="0"/>
        <v>0</v>
      </c>
      <c r="I42" s="14">
        <f>H42+H43+H44</f>
        <v>0</v>
      </c>
      <c r="J42" s="14" t="e">
        <f>(I42*1000)/(C42*$G$3*$G$4)</f>
        <v>#DIV/0!</v>
      </c>
    </row>
    <row r="43" spans="1:10" x14ac:dyDescent="0.2">
      <c r="A43" s="59"/>
      <c r="B43" s="9"/>
      <c r="C43" s="9"/>
      <c r="D43" s="59"/>
      <c r="E43" s="9">
        <v>375</v>
      </c>
      <c r="F43" s="59" t="s">
        <v>4</v>
      </c>
      <c r="G43" s="39">
        <v>0</v>
      </c>
      <c r="H43" s="14">
        <f t="shared" si="0"/>
        <v>0</v>
      </c>
      <c r="I43" s="14"/>
      <c r="J43" s="14"/>
    </row>
    <row r="44" spans="1:10" x14ac:dyDescent="0.2">
      <c r="A44" s="9"/>
      <c r="B44" s="9"/>
      <c r="C44" s="9"/>
      <c r="D44" s="9"/>
      <c r="E44" s="9">
        <v>500</v>
      </c>
      <c r="F44" s="59" t="s">
        <v>3</v>
      </c>
      <c r="G44" s="39">
        <v>0</v>
      </c>
      <c r="H44" s="14">
        <f t="shared" si="0"/>
        <v>0</v>
      </c>
      <c r="I44" s="14"/>
      <c r="J44" s="14"/>
    </row>
    <row r="45" spans="1:10" x14ac:dyDescent="0.2">
      <c r="A45" s="59">
        <v>12</v>
      </c>
      <c r="B45" s="9" t="s">
        <v>72</v>
      </c>
      <c r="C45" s="9">
        <v>2000</v>
      </c>
      <c r="D45" s="59" t="s">
        <v>8</v>
      </c>
      <c r="E45" s="9">
        <v>250</v>
      </c>
      <c r="F45" s="59" t="s">
        <v>3</v>
      </c>
      <c r="G45" s="39">
        <v>0</v>
      </c>
      <c r="H45" s="14">
        <f t="shared" si="0"/>
        <v>0</v>
      </c>
      <c r="I45" s="14">
        <f>H45+H46</f>
        <v>0</v>
      </c>
      <c r="J45" s="14" t="e">
        <f>(I45*1000)/(C45*$G$3*$G$4)</f>
        <v>#DIV/0!</v>
      </c>
    </row>
    <row r="46" spans="1:10" x14ac:dyDescent="0.2">
      <c r="A46" s="9"/>
      <c r="B46" s="9"/>
      <c r="C46" s="9"/>
      <c r="D46" s="9"/>
      <c r="E46" s="9">
        <v>500</v>
      </c>
      <c r="F46" s="59" t="s">
        <v>3</v>
      </c>
      <c r="G46" s="39">
        <v>0</v>
      </c>
      <c r="H46" s="14">
        <f t="shared" si="0"/>
        <v>0</v>
      </c>
      <c r="I46" s="14"/>
      <c r="J46" s="14"/>
    </row>
    <row r="47" spans="1:10" x14ac:dyDescent="0.2">
      <c r="A47" s="59">
        <v>13</v>
      </c>
      <c r="B47" s="9" t="s">
        <v>18</v>
      </c>
      <c r="C47" s="9">
        <v>400</v>
      </c>
      <c r="D47" s="59" t="s">
        <v>8</v>
      </c>
      <c r="E47" s="9">
        <v>100</v>
      </c>
      <c r="F47" s="59" t="s">
        <v>3</v>
      </c>
      <c r="G47" s="39">
        <v>0</v>
      </c>
      <c r="H47" s="14">
        <f t="shared" si="0"/>
        <v>0</v>
      </c>
      <c r="I47" s="14">
        <f>H47</f>
        <v>0</v>
      </c>
      <c r="J47" s="14" t="e">
        <f>(I47*1000)/(C47*$G$3*$G$4)</f>
        <v>#DIV/0!</v>
      </c>
    </row>
    <row r="48" spans="1:10" x14ac:dyDescent="0.2">
      <c r="A48" s="59">
        <v>14</v>
      </c>
      <c r="B48" s="9" t="s">
        <v>19</v>
      </c>
      <c r="C48" s="9">
        <v>600</v>
      </c>
      <c r="D48" s="59" t="s">
        <v>8</v>
      </c>
      <c r="E48" s="9">
        <v>100</v>
      </c>
      <c r="F48" s="59" t="s">
        <v>3</v>
      </c>
      <c r="G48" s="39">
        <v>0</v>
      </c>
      <c r="H48" s="14">
        <f t="shared" si="0"/>
        <v>0</v>
      </c>
      <c r="I48" s="14">
        <f>H48</f>
        <v>0</v>
      </c>
      <c r="J48" s="14" t="e">
        <f>(I48*1000)/(C48*$G$3*$G$4)</f>
        <v>#DIV/0!</v>
      </c>
    </row>
    <row r="49" spans="1:10" x14ac:dyDescent="0.2">
      <c r="A49" s="59">
        <v>15</v>
      </c>
      <c r="B49" s="9" t="s">
        <v>20</v>
      </c>
      <c r="C49" s="9">
        <v>400</v>
      </c>
      <c r="D49" s="59" t="s">
        <v>8</v>
      </c>
      <c r="E49" s="9">
        <v>100</v>
      </c>
      <c r="F49" s="59" t="s">
        <v>3</v>
      </c>
      <c r="G49" s="39">
        <v>0</v>
      </c>
      <c r="H49" s="14">
        <f t="shared" si="0"/>
        <v>0</v>
      </c>
      <c r="I49" s="14">
        <f>H49</f>
        <v>0</v>
      </c>
      <c r="J49" s="14" t="e">
        <f>(I49*1000)/(C49*$G$3*$G$4)</f>
        <v>#DIV/0!</v>
      </c>
    </row>
    <row r="50" spans="1:10" x14ac:dyDescent="0.2">
      <c r="A50" s="59">
        <v>16</v>
      </c>
      <c r="B50" s="9" t="s">
        <v>73</v>
      </c>
      <c r="C50" s="9">
        <v>400</v>
      </c>
      <c r="D50" s="59" t="s">
        <v>8</v>
      </c>
      <c r="E50" s="9">
        <v>400</v>
      </c>
      <c r="F50" s="59" t="s">
        <v>3</v>
      </c>
      <c r="G50" s="39">
        <v>0</v>
      </c>
      <c r="H50" s="14">
        <f t="shared" si="0"/>
        <v>0</v>
      </c>
      <c r="I50" s="14">
        <f>H50</f>
        <v>0</v>
      </c>
      <c r="J50" s="14" t="e">
        <f>(I50*1000)/(C50*$G$3*$G$4)</f>
        <v>#DIV/0!</v>
      </c>
    </row>
    <row r="51" spans="1:10" x14ac:dyDescent="0.2">
      <c r="A51" s="59">
        <v>17</v>
      </c>
      <c r="B51" s="9" t="s">
        <v>46</v>
      </c>
      <c r="C51" s="9">
        <v>3000</v>
      </c>
      <c r="D51" s="59" t="s">
        <v>8</v>
      </c>
      <c r="E51" s="9">
        <v>100</v>
      </c>
      <c r="F51" s="59" t="s">
        <v>70</v>
      </c>
      <c r="G51" s="39">
        <v>0</v>
      </c>
      <c r="H51" s="14">
        <f t="shared" si="0"/>
        <v>0</v>
      </c>
      <c r="I51" s="14">
        <f>H51+H52</f>
        <v>0</v>
      </c>
      <c r="J51" s="14" t="e">
        <f>(I51*1000)/(C51*$G$3*$G$4)</f>
        <v>#DIV/0!</v>
      </c>
    </row>
    <row r="52" spans="1:10" x14ac:dyDescent="0.2">
      <c r="A52" s="59"/>
      <c r="B52" s="9"/>
      <c r="C52" s="9"/>
      <c r="D52" s="59"/>
      <c r="E52" s="9">
        <v>250</v>
      </c>
      <c r="F52" s="59" t="s">
        <v>70</v>
      </c>
      <c r="G52" s="39">
        <v>0</v>
      </c>
      <c r="H52" s="14">
        <f t="shared" si="0"/>
        <v>0</v>
      </c>
      <c r="I52" s="14"/>
      <c r="J52" s="14"/>
    </row>
    <row r="53" spans="1:10" x14ac:dyDescent="0.2">
      <c r="A53" s="59">
        <v>18</v>
      </c>
      <c r="B53" s="9" t="s">
        <v>75</v>
      </c>
      <c r="C53" s="9">
        <v>1000</v>
      </c>
      <c r="D53" s="59" t="s">
        <v>8</v>
      </c>
      <c r="E53" s="9">
        <v>250</v>
      </c>
      <c r="F53" s="59" t="s">
        <v>3</v>
      </c>
      <c r="G53" s="39">
        <v>0</v>
      </c>
      <c r="H53" s="14">
        <f t="shared" si="0"/>
        <v>0</v>
      </c>
      <c r="I53" s="14">
        <f>H53</f>
        <v>0</v>
      </c>
      <c r="J53" s="14" t="e">
        <f>(I53*1000)/(C53*$G$3*$G$4)</f>
        <v>#DIV/0!</v>
      </c>
    </row>
    <row r="54" spans="1:10" x14ac:dyDescent="0.2">
      <c r="A54" s="59">
        <v>19</v>
      </c>
      <c r="B54" s="9" t="s">
        <v>21</v>
      </c>
      <c r="C54" s="9">
        <v>300</v>
      </c>
      <c r="D54" s="59" t="s">
        <v>8</v>
      </c>
      <c r="E54" s="9">
        <v>150</v>
      </c>
      <c r="F54" s="59" t="s">
        <v>3</v>
      </c>
      <c r="G54" s="39">
        <v>0</v>
      </c>
      <c r="H54" s="14">
        <f t="shared" si="0"/>
        <v>0</v>
      </c>
      <c r="I54" s="14">
        <f>H54</f>
        <v>0</v>
      </c>
      <c r="J54" s="14" t="e">
        <f>(I54*1000)/(C54*$G$3*$G$4)</f>
        <v>#DIV/0!</v>
      </c>
    </row>
    <row r="55" spans="1:10" x14ac:dyDescent="0.2">
      <c r="A55" s="59">
        <v>20</v>
      </c>
      <c r="B55" s="9" t="s">
        <v>22</v>
      </c>
      <c r="C55" s="9">
        <v>500</v>
      </c>
      <c r="D55" s="59" t="s">
        <v>8</v>
      </c>
      <c r="E55" s="9">
        <v>250</v>
      </c>
      <c r="F55" s="59" t="s">
        <v>23</v>
      </c>
      <c r="G55" s="39">
        <v>0</v>
      </c>
      <c r="H55" s="14">
        <f t="shared" si="0"/>
        <v>0</v>
      </c>
      <c r="I55" s="14">
        <f>H55+H56</f>
        <v>0</v>
      </c>
      <c r="J55" s="14" t="e">
        <f>(I55*1000)/(C55*$G$3*$G$4)</f>
        <v>#DIV/0!</v>
      </c>
    </row>
    <row r="56" spans="1:10" x14ac:dyDescent="0.2">
      <c r="A56" s="9"/>
      <c r="B56" s="9"/>
      <c r="C56" s="9"/>
      <c r="D56" s="9"/>
      <c r="E56" s="9">
        <v>500</v>
      </c>
      <c r="F56" s="59" t="s">
        <v>23</v>
      </c>
      <c r="G56" s="39">
        <v>0</v>
      </c>
      <c r="H56" s="14">
        <f t="shared" si="0"/>
        <v>0</v>
      </c>
      <c r="I56" s="14"/>
      <c r="J56" s="14"/>
    </row>
    <row r="57" spans="1:10" x14ac:dyDescent="0.2">
      <c r="A57" s="59">
        <v>21</v>
      </c>
      <c r="B57" s="9" t="s">
        <v>24</v>
      </c>
      <c r="C57" s="9">
        <v>300</v>
      </c>
      <c r="D57" s="59" t="s">
        <v>8</v>
      </c>
      <c r="E57" s="9">
        <v>250</v>
      </c>
      <c r="F57" s="59" t="s">
        <v>70</v>
      </c>
      <c r="G57" s="39">
        <v>0</v>
      </c>
      <c r="H57" s="14">
        <f t="shared" si="0"/>
        <v>0</v>
      </c>
      <c r="I57" s="14">
        <f>H57</f>
        <v>0</v>
      </c>
      <c r="J57" s="14" t="e">
        <f>(I57*1000)/(C57*$G$3*$G$4)</f>
        <v>#DIV/0!</v>
      </c>
    </row>
    <row r="58" spans="1:10" x14ac:dyDescent="0.2">
      <c r="A58" s="59">
        <v>22</v>
      </c>
      <c r="B58" s="9" t="s">
        <v>25</v>
      </c>
      <c r="C58" s="9">
        <v>1200</v>
      </c>
      <c r="D58" s="59" t="s">
        <v>8</v>
      </c>
      <c r="E58" s="9">
        <v>150</v>
      </c>
      <c r="F58" s="59" t="s">
        <v>3</v>
      </c>
      <c r="G58" s="39">
        <v>0</v>
      </c>
      <c r="H58" s="14">
        <f t="shared" si="0"/>
        <v>0</v>
      </c>
      <c r="I58" s="14">
        <f>H58+H59</f>
        <v>0</v>
      </c>
      <c r="J58" s="14" t="e">
        <f>(I58*1000)/(C58*$G$3*$G$4)</f>
        <v>#DIV/0!</v>
      </c>
    </row>
    <row r="59" spans="1:10" x14ac:dyDescent="0.2">
      <c r="A59" s="9"/>
      <c r="B59" s="9"/>
      <c r="C59" s="9"/>
      <c r="D59" s="9"/>
      <c r="E59" s="9">
        <v>300</v>
      </c>
      <c r="F59" s="59" t="s">
        <v>3</v>
      </c>
      <c r="G59" s="39">
        <v>0</v>
      </c>
      <c r="H59" s="14">
        <f t="shared" si="0"/>
        <v>0</v>
      </c>
      <c r="I59" s="14"/>
      <c r="J59" s="14"/>
    </row>
    <row r="60" spans="1:10" x14ac:dyDescent="0.2">
      <c r="A60" s="59">
        <v>23</v>
      </c>
      <c r="B60" s="9" t="s">
        <v>26</v>
      </c>
      <c r="C60" s="9">
        <v>400</v>
      </c>
      <c r="D60" s="59" t="s">
        <v>8</v>
      </c>
      <c r="E60" s="9">
        <v>200</v>
      </c>
      <c r="F60" s="59" t="s">
        <v>4</v>
      </c>
      <c r="G60" s="39">
        <v>0</v>
      </c>
      <c r="H60" s="14">
        <f t="shared" si="0"/>
        <v>0</v>
      </c>
      <c r="I60" s="14">
        <f>H60+H61</f>
        <v>0</v>
      </c>
      <c r="J60" s="14" t="e">
        <f>(I60*1000)/(C60*$G$3*$G$4)</f>
        <v>#DIV/0!</v>
      </c>
    </row>
    <row r="61" spans="1:10" x14ac:dyDescent="0.2">
      <c r="A61" s="9"/>
      <c r="B61" s="9"/>
      <c r="C61" s="9"/>
      <c r="D61" s="9"/>
      <c r="E61" s="9">
        <v>400</v>
      </c>
      <c r="F61" s="59" t="s">
        <v>4</v>
      </c>
      <c r="G61" s="39">
        <v>0</v>
      </c>
      <c r="H61" s="14">
        <f t="shared" si="0"/>
        <v>0</v>
      </c>
      <c r="I61" s="14"/>
      <c r="J61" s="14"/>
    </row>
    <row r="62" spans="1:10" x14ac:dyDescent="0.2">
      <c r="A62" s="59">
        <v>24</v>
      </c>
      <c r="B62" s="9" t="s">
        <v>27</v>
      </c>
      <c r="C62" s="9">
        <v>1000</v>
      </c>
      <c r="D62" s="59" t="s">
        <v>8</v>
      </c>
      <c r="E62" s="9">
        <v>100</v>
      </c>
      <c r="F62" s="59" t="s">
        <v>4</v>
      </c>
      <c r="G62" s="39">
        <v>0</v>
      </c>
      <c r="H62" s="14">
        <f t="shared" si="0"/>
        <v>0</v>
      </c>
      <c r="I62" s="14">
        <f>H62+H63+H65+H64+H66</f>
        <v>0</v>
      </c>
      <c r="J62" s="14" t="e">
        <f>(I62*1000)/(C62*$G$3*$G$4)</f>
        <v>#DIV/0!</v>
      </c>
    </row>
    <row r="63" spans="1:10" x14ac:dyDescent="0.2">
      <c r="A63" s="59"/>
      <c r="B63" s="9"/>
      <c r="C63" s="9"/>
      <c r="D63" s="59"/>
      <c r="E63" s="9">
        <v>250</v>
      </c>
      <c r="F63" s="59" t="s">
        <v>4</v>
      </c>
      <c r="G63" s="39">
        <v>0</v>
      </c>
      <c r="H63" s="14">
        <f t="shared" si="0"/>
        <v>0</v>
      </c>
      <c r="I63" s="14"/>
      <c r="J63" s="14"/>
    </row>
    <row r="64" spans="1:10" x14ac:dyDescent="0.2">
      <c r="A64" s="59"/>
      <c r="B64" s="9"/>
      <c r="C64" s="9"/>
      <c r="D64" s="59"/>
      <c r="E64" s="9">
        <v>500</v>
      </c>
      <c r="F64" s="59" t="s">
        <v>4</v>
      </c>
      <c r="G64" s="39">
        <v>0</v>
      </c>
      <c r="H64" s="14">
        <f t="shared" si="0"/>
        <v>0</v>
      </c>
      <c r="I64" s="14"/>
      <c r="J64" s="14"/>
    </row>
    <row r="65" spans="1:10" x14ac:dyDescent="0.2">
      <c r="A65" s="59"/>
      <c r="B65" s="9"/>
      <c r="C65" s="9"/>
      <c r="D65" s="59"/>
      <c r="E65" s="9">
        <v>750</v>
      </c>
      <c r="F65" s="59" t="s">
        <v>4</v>
      </c>
      <c r="G65" s="39">
        <v>0</v>
      </c>
      <c r="H65" s="14">
        <f t="shared" si="0"/>
        <v>0</v>
      </c>
      <c r="I65" s="14"/>
      <c r="J65" s="14"/>
    </row>
    <row r="66" spans="1:10" x14ac:dyDescent="0.2">
      <c r="A66" s="9"/>
      <c r="B66" s="9"/>
      <c r="C66" s="9"/>
      <c r="D66" s="9"/>
      <c r="E66" s="9">
        <v>1000</v>
      </c>
      <c r="F66" s="59" t="s">
        <v>4</v>
      </c>
      <c r="G66" s="39">
        <v>0</v>
      </c>
      <c r="H66" s="14">
        <f t="shared" si="0"/>
        <v>0</v>
      </c>
      <c r="I66" s="14"/>
      <c r="J66" s="14"/>
    </row>
    <row r="67" spans="1:10" x14ac:dyDescent="0.2">
      <c r="A67" s="59">
        <v>25</v>
      </c>
      <c r="B67" s="9" t="s">
        <v>28</v>
      </c>
      <c r="C67" s="9">
        <v>800</v>
      </c>
      <c r="D67" s="59" t="s">
        <v>8</v>
      </c>
      <c r="E67" s="9">
        <v>200</v>
      </c>
      <c r="F67" s="59" t="s">
        <v>4</v>
      </c>
      <c r="G67" s="39">
        <v>0</v>
      </c>
      <c r="H67" s="14">
        <f t="shared" si="0"/>
        <v>0</v>
      </c>
      <c r="I67" s="14">
        <f>H67+H68</f>
        <v>0</v>
      </c>
      <c r="J67" s="14" t="e">
        <f>(I67*1000)/(C67*$G$3*$G$4)</f>
        <v>#DIV/0!</v>
      </c>
    </row>
    <row r="68" spans="1:10" x14ac:dyDescent="0.2">
      <c r="A68" s="9"/>
      <c r="B68" s="9"/>
      <c r="C68" s="9"/>
      <c r="D68" s="9"/>
      <c r="E68" s="9">
        <v>400</v>
      </c>
      <c r="F68" s="59" t="s">
        <v>4</v>
      </c>
      <c r="G68" s="39">
        <v>0</v>
      </c>
      <c r="H68" s="14">
        <f t="shared" si="0"/>
        <v>0</v>
      </c>
      <c r="I68" s="14"/>
      <c r="J68" s="14"/>
    </row>
    <row r="69" spans="1:10" x14ac:dyDescent="0.2">
      <c r="A69" s="59">
        <v>26</v>
      </c>
      <c r="B69" s="9" t="s">
        <v>29</v>
      </c>
      <c r="C69" s="9">
        <v>500</v>
      </c>
      <c r="D69" s="59" t="s">
        <v>8</v>
      </c>
      <c r="E69" s="9">
        <v>250</v>
      </c>
      <c r="F69" s="59" t="s">
        <v>4</v>
      </c>
      <c r="G69" s="39">
        <v>0</v>
      </c>
      <c r="H69" s="14">
        <f t="shared" si="0"/>
        <v>0</v>
      </c>
      <c r="I69" s="14">
        <f>H69+H70</f>
        <v>0</v>
      </c>
      <c r="J69" s="14" t="e">
        <f>(I69*1000)/(C69*$G$3*$G$4)</f>
        <v>#DIV/0!</v>
      </c>
    </row>
    <row r="70" spans="1:10" x14ac:dyDescent="0.2">
      <c r="A70" s="9"/>
      <c r="B70" s="9"/>
      <c r="C70" s="9"/>
      <c r="D70" s="59"/>
      <c r="E70" s="9">
        <v>500</v>
      </c>
      <c r="F70" s="59" t="s">
        <v>4</v>
      </c>
      <c r="G70" s="39">
        <v>0</v>
      </c>
      <c r="H70" s="14">
        <f>E70*G70</f>
        <v>0</v>
      </c>
      <c r="I70" s="14"/>
      <c r="J70" s="14"/>
    </row>
    <row r="71" spans="1:10" x14ac:dyDescent="0.2">
      <c r="A71" s="59">
        <v>27</v>
      </c>
      <c r="B71" s="9" t="s">
        <v>103</v>
      </c>
      <c r="C71" s="9">
        <v>400</v>
      </c>
      <c r="D71" s="59" t="s">
        <v>8</v>
      </c>
      <c r="E71" s="9">
        <v>400</v>
      </c>
      <c r="F71" s="59" t="s">
        <v>4</v>
      </c>
      <c r="G71" s="39">
        <v>0</v>
      </c>
      <c r="H71" s="14">
        <f>E71*G71</f>
        <v>0</v>
      </c>
      <c r="I71" s="14">
        <f>H71</f>
        <v>0</v>
      </c>
      <c r="J71" s="14" t="e">
        <f>(I71*1000)/(C71*$G$3*$G$4)</f>
        <v>#DIV/0!</v>
      </c>
    </row>
    <row r="72" spans="1:10" x14ac:dyDescent="0.2">
      <c r="A72" s="59">
        <v>28</v>
      </c>
      <c r="B72" s="9" t="s">
        <v>112</v>
      </c>
      <c r="C72" s="9">
        <v>100</v>
      </c>
      <c r="D72" s="59" t="s">
        <v>8</v>
      </c>
      <c r="E72" s="9">
        <v>50</v>
      </c>
      <c r="F72" s="59" t="s">
        <v>4</v>
      </c>
      <c r="G72" s="39">
        <v>0</v>
      </c>
      <c r="H72" s="14">
        <f>E72*G72</f>
        <v>0</v>
      </c>
      <c r="I72" s="14">
        <f>H72</f>
        <v>0</v>
      </c>
      <c r="J72" s="14" t="e">
        <f>(I72*1000)/(C72*$G$3*$G$4)</f>
        <v>#DIV/0!</v>
      </c>
    </row>
    <row r="73" spans="1:10" x14ac:dyDescent="0.2">
      <c r="A73" s="59">
        <v>29</v>
      </c>
      <c r="B73" s="9" t="s">
        <v>113</v>
      </c>
      <c r="C73" s="9">
        <v>600</v>
      </c>
      <c r="D73" s="59" t="s">
        <v>8</v>
      </c>
      <c r="E73" s="9">
        <v>600</v>
      </c>
      <c r="F73" s="59" t="s">
        <v>4</v>
      </c>
      <c r="G73" s="39">
        <v>0</v>
      </c>
      <c r="H73" s="14">
        <f>E73*G73</f>
        <v>0</v>
      </c>
      <c r="I73" s="14">
        <f>H73</f>
        <v>0</v>
      </c>
      <c r="J73" s="14" t="e">
        <f>(I73*1000)/(C73*$G$3*$G$4)</f>
        <v>#DIV/0!</v>
      </c>
    </row>
    <row r="74" spans="1:10" x14ac:dyDescent="0.2">
      <c r="A74" s="59">
        <v>30</v>
      </c>
      <c r="B74" s="9" t="s">
        <v>122</v>
      </c>
      <c r="C74" s="54">
        <v>1500</v>
      </c>
      <c r="D74" s="59" t="s">
        <v>8</v>
      </c>
      <c r="E74" s="9">
        <v>200</v>
      </c>
      <c r="F74" s="59" t="s">
        <v>4</v>
      </c>
      <c r="G74" s="39">
        <v>0</v>
      </c>
      <c r="H74" s="14">
        <f>E74*G74</f>
        <v>0</v>
      </c>
      <c r="I74" s="14">
        <f>H74+H75+H76</f>
        <v>0</v>
      </c>
      <c r="J74" s="14" t="e">
        <f>(I74*1000)/(C74*$G$3*$G$4)</f>
        <v>#DIV/0!</v>
      </c>
    </row>
    <row r="75" spans="1:10" x14ac:dyDescent="0.2">
      <c r="A75" s="59"/>
      <c r="B75" s="9"/>
      <c r="C75" s="9"/>
      <c r="D75" s="59"/>
      <c r="E75" s="9">
        <v>400</v>
      </c>
      <c r="F75" s="59" t="s">
        <v>4</v>
      </c>
      <c r="G75" s="39">
        <v>0</v>
      </c>
      <c r="H75" s="14">
        <f t="shared" ref="H75:H76" si="2">E75*G75</f>
        <v>0</v>
      </c>
      <c r="I75" s="14"/>
      <c r="J75" s="14"/>
    </row>
    <row r="76" spans="1:10" x14ac:dyDescent="0.2">
      <c r="A76" s="59"/>
      <c r="B76" s="9"/>
      <c r="C76" s="9"/>
      <c r="D76" s="59"/>
      <c r="E76" s="9">
        <v>500</v>
      </c>
      <c r="F76" s="59" t="s">
        <v>4</v>
      </c>
      <c r="G76" s="39">
        <v>0</v>
      </c>
      <c r="H76" s="14">
        <f t="shared" si="2"/>
        <v>0</v>
      </c>
      <c r="I76" s="14"/>
      <c r="J76" s="14"/>
    </row>
    <row r="77" spans="1:10" x14ac:dyDescent="0.2">
      <c r="A77" s="59">
        <v>31</v>
      </c>
      <c r="B77" s="9" t="s">
        <v>116</v>
      </c>
      <c r="C77" s="9">
        <v>1500</v>
      </c>
      <c r="D77" s="59" t="s">
        <v>8</v>
      </c>
      <c r="E77" s="9">
        <v>250</v>
      </c>
      <c r="F77" s="59" t="s">
        <v>4</v>
      </c>
      <c r="G77" s="39">
        <v>0</v>
      </c>
      <c r="H77" s="14">
        <f>E77*G77</f>
        <v>0</v>
      </c>
      <c r="I77" s="14">
        <f>H77</f>
        <v>0</v>
      </c>
      <c r="J77" s="14" t="e">
        <f>(I77*1000)/(C77*$G$3*$G$4)</f>
        <v>#DIV/0!</v>
      </c>
    </row>
    <row r="78" spans="1:10" x14ac:dyDescent="0.2">
      <c r="A78" s="59">
        <v>32</v>
      </c>
      <c r="B78" s="9" t="s">
        <v>117</v>
      </c>
      <c r="C78" s="9">
        <v>600</v>
      </c>
      <c r="D78" s="59" t="s">
        <v>8</v>
      </c>
      <c r="E78" s="9">
        <v>500</v>
      </c>
      <c r="F78" s="59" t="s">
        <v>4</v>
      </c>
      <c r="G78" s="39">
        <v>0</v>
      </c>
      <c r="H78" s="14">
        <f>E78*G78</f>
        <v>0</v>
      </c>
      <c r="I78" s="14">
        <f>H78</f>
        <v>0</v>
      </c>
      <c r="J78" s="14" t="e">
        <f>(I78*1000)/(C78*$G$3*$G$4)</f>
        <v>#DIV/0!</v>
      </c>
    </row>
    <row r="79" spans="1:10" x14ac:dyDescent="0.2">
      <c r="A79" s="59">
        <v>33</v>
      </c>
      <c r="B79" s="9" t="s">
        <v>111</v>
      </c>
      <c r="C79" s="9">
        <v>1200</v>
      </c>
      <c r="D79" s="59" t="s">
        <v>8</v>
      </c>
      <c r="E79" s="9">
        <v>600</v>
      </c>
      <c r="F79" s="59" t="s">
        <v>4</v>
      </c>
      <c r="G79" s="39">
        <v>0</v>
      </c>
      <c r="H79" s="14">
        <f>E79*G79</f>
        <v>0</v>
      </c>
      <c r="I79" s="14">
        <f>H79</f>
        <v>0</v>
      </c>
      <c r="J79" s="14" t="e">
        <f>(I79*1000)/(C79*$G$3*$G$4)</f>
        <v>#DIV/0!</v>
      </c>
    </row>
    <row r="80" spans="1:10" x14ac:dyDescent="0.2">
      <c r="A80" s="59">
        <v>34</v>
      </c>
      <c r="B80" s="9" t="s">
        <v>123</v>
      </c>
      <c r="C80" s="9">
        <v>400</v>
      </c>
      <c r="D80" s="59" t="s">
        <v>8</v>
      </c>
      <c r="E80" s="9">
        <v>80</v>
      </c>
      <c r="F80" s="59" t="s">
        <v>4</v>
      </c>
      <c r="G80" s="39">
        <v>0</v>
      </c>
      <c r="H80" s="14">
        <f t="shared" ref="H80" si="3">E80*G80</f>
        <v>0</v>
      </c>
      <c r="I80" s="14">
        <f>H80+H81</f>
        <v>0</v>
      </c>
      <c r="J80" s="14" t="e">
        <f>(I80*1000)/(C80*$G$3*$G$4)</f>
        <v>#DIV/0!</v>
      </c>
    </row>
    <row r="81" spans="1:10" x14ac:dyDescent="0.2">
      <c r="A81" s="59"/>
      <c r="B81" s="9"/>
      <c r="C81" s="9"/>
      <c r="D81" s="59"/>
      <c r="E81" s="9">
        <v>160</v>
      </c>
      <c r="F81" s="59" t="s">
        <v>4</v>
      </c>
      <c r="G81" s="39">
        <v>0</v>
      </c>
      <c r="H81" s="14">
        <f>E81*G81</f>
        <v>0</v>
      </c>
      <c r="I81" s="14"/>
      <c r="J81" s="14"/>
    </row>
    <row r="82" spans="1:10" x14ac:dyDescent="0.2">
      <c r="A82" s="59">
        <v>35</v>
      </c>
      <c r="B82" s="9" t="s">
        <v>147</v>
      </c>
      <c r="C82" s="9">
        <v>1000</v>
      </c>
      <c r="D82" s="59" t="s">
        <v>8</v>
      </c>
      <c r="E82" s="9">
        <v>250</v>
      </c>
      <c r="F82" s="59" t="s">
        <v>4</v>
      </c>
      <c r="G82" s="39">
        <v>0</v>
      </c>
      <c r="H82" s="14">
        <v>0</v>
      </c>
      <c r="I82" s="14">
        <v>0</v>
      </c>
      <c r="J82" s="14" t="e">
        <v>#DIV/0!</v>
      </c>
    </row>
    <row r="83" spans="1:10" ht="42.75" x14ac:dyDescent="0.2">
      <c r="I83" s="12" t="s">
        <v>100</v>
      </c>
      <c r="J83" s="13" t="e">
        <f>SUM(J7:J82)</f>
        <v>#DIV/0!</v>
      </c>
    </row>
    <row r="84" spans="1:10" x14ac:dyDescent="0.2">
      <c r="A84" s="11"/>
    </row>
    <row r="85" spans="1:10" x14ac:dyDescent="0.2">
      <c r="B85" s="41" t="s">
        <v>126</v>
      </c>
      <c r="C85" s="41"/>
      <c r="D85" s="41"/>
      <c r="E85" s="41"/>
      <c r="F85" s="41"/>
      <c r="G85" s="41"/>
      <c r="H85" s="42"/>
      <c r="I85" s="42"/>
    </row>
    <row r="86" spans="1:10" x14ac:dyDescent="0.2">
      <c r="B86" s="41" t="s">
        <v>135</v>
      </c>
    </row>
    <row r="87" spans="1:10" x14ac:dyDescent="0.2">
      <c r="B87" s="65" t="s">
        <v>134</v>
      </c>
    </row>
    <row r="88" spans="1:10" ht="15" x14ac:dyDescent="0.2">
      <c r="B88" s="17" t="s">
        <v>35</v>
      </c>
    </row>
    <row r="89" spans="1:10" ht="15" x14ac:dyDescent="0.2">
      <c r="B89" s="17"/>
    </row>
    <row r="90" spans="1:10" x14ac:dyDescent="0.2">
      <c r="B90" s="18"/>
    </row>
    <row r="91" spans="1:10" x14ac:dyDescent="0.2">
      <c r="B91" s="18"/>
    </row>
    <row r="92" spans="1:10" x14ac:dyDescent="0.2">
      <c r="B92" s="18"/>
    </row>
    <row r="93" spans="1:10" ht="15" x14ac:dyDescent="0.2">
      <c r="B93" s="17"/>
    </row>
    <row r="94" spans="1:10" ht="15" x14ac:dyDescent="0.2">
      <c r="B94" s="17"/>
    </row>
    <row r="95" spans="1:10" ht="15" x14ac:dyDescent="0.2">
      <c r="B95" s="17"/>
    </row>
    <row r="96" spans="1:10" ht="31.9" customHeight="1" x14ac:dyDescent="0.2">
      <c r="B96" s="74"/>
      <c r="C96" s="74"/>
      <c r="D96" s="74"/>
      <c r="E96" s="74"/>
      <c r="F96" s="74"/>
      <c r="G96" s="74"/>
      <c r="H96" s="74"/>
      <c r="I96" s="74"/>
      <c r="J96" s="1"/>
    </row>
    <row r="98" spans="2:10" ht="64.900000000000006" customHeight="1" x14ac:dyDescent="0.2">
      <c r="B98" s="73"/>
      <c r="C98" s="73"/>
      <c r="D98" s="73"/>
      <c r="E98" s="73"/>
      <c r="F98" s="73"/>
      <c r="G98" s="73"/>
      <c r="J98" s="1"/>
    </row>
  </sheetData>
  <mergeCells count="7">
    <mergeCell ref="B98:G98"/>
    <mergeCell ref="A1:J1"/>
    <mergeCell ref="B3:F3"/>
    <mergeCell ref="B4:F4"/>
    <mergeCell ref="G5:G6"/>
    <mergeCell ref="I5:I6"/>
    <mergeCell ref="B96:I96"/>
  </mergeCells>
  <hyperlinks>
    <hyperlink ref="B14" r:id="rId1" display="http://www.whocc.no/atc_ddd_index/?code=J01CA01&amp;showdescription=yes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topLeftCell="A94" workbookViewId="0">
      <selection activeCell="B111" sqref="B111"/>
    </sheetView>
  </sheetViews>
  <sheetFormatPr defaultRowHeight="14.25" x14ac:dyDescent="0.2"/>
  <cols>
    <col min="1" max="1" width="5.875" style="44" customWidth="1"/>
    <col min="2" max="2" width="29.875" customWidth="1"/>
    <col min="3" max="3" width="7.125" customWidth="1"/>
    <col min="4" max="4" width="11.625" customWidth="1"/>
    <col min="6" max="6" width="9.125" customWidth="1"/>
    <col min="7" max="7" width="6.625" customWidth="1"/>
    <col min="8" max="8" width="12.375" customWidth="1"/>
    <col min="9" max="9" width="12.5" customWidth="1"/>
    <col min="10" max="10" width="18.75" style="30" customWidth="1"/>
    <col min="11" max="11" width="18.375" customWidth="1"/>
  </cols>
  <sheetData>
    <row r="1" spans="1:11" ht="18" customHeight="1" x14ac:dyDescent="0.2">
      <c r="A1" s="82" t="s">
        <v>137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">
      <c r="A2" s="83" t="s">
        <v>125</v>
      </c>
      <c r="B2" s="83"/>
      <c r="C2" s="83"/>
      <c r="D2" s="83"/>
      <c r="E2" s="83"/>
      <c r="F2" s="83"/>
      <c r="G2" s="83"/>
      <c r="H2" s="61"/>
    </row>
    <row r="4" spans="1:11" ht="28.5" x14ac:dyDescent="0.2">
      <c r="A4" s="19" t="s">
        <v>41</v>
      </c>
      <c r="B4" s="19" t="s">
        <v>0</v>
      </c>
      <c r="C4" s="19" t="s">
        <v>1</v>
      </c>
      <c r="D4" s="19" t="s">
        <v>6</v>
      </c>
      <c r="E4" s="19" t="s">
        <v>42</v>
      </c>
      <c r="F4" s="19" t="s">
        <v>43</v>
      </c>
      <c r="G4" s="19" t="s">
        <v>43</v>
      </c>
      <c r="H4" s="36" t="s">
        <v>92</v>
      </c>
      <c r="I4" s="32" t="s">
        <v>93</v>
      </c>
      <c r="J4" s="15" t="s">
        <v>95</v>
      </c>
      <c r="K4" s="32" t="s">
        <v>44</v>
      </c>
    </row>
    <row r="5" spans="1:11" ht="28.5" x14ac:dyDescent="0.2">
      <c r="A5" s="21"/>
      <c r="B5" s="20"/>
      <c r="C5" s="21" t="s">
        <v>5</v>
      </c>
      <c r="D5" s="21" t="s">
        <v>7</v>
      </c>
      <c r="E5" s="20"/>
      <c r="F5" s="21" t="s">
        <v>42</v>
      </c>
      <c r="G5" s="21" t="s">
        <v>45</v>
      </c>
      <c r="H5" s="37" t="s">
        <v>30</v>
      </c>
      <c r="I5" s="33" t="s">
        <v>94</v>
      </c>
      <c r="J5" s="16" t="s">
        <v>96</v>
      </c>
      <c r="K5" s="33"/>
    </row>
    <row r="6" spans="1:11" x14ac:dyDescent="0.2">
      <c r="A6" s="21">
        <v>1</v>
      </c>
      <c r="B6" s="20" t="s">
        <v>65</v>
      </c>
      <c r="C6" s="29">
        <v>1000</v>
      </c>
      <c r="D6" s="21" t="s">
        <v>47</v>
      </c>
      <c r="E6" s="20">
        <v>250</v>
      </c>
      <c r="F6" s="29" t="s">
        <v>48</v>
      </c>
      <c r="G6" s="21" t="s">
        <v>66</v>
      </c>
      <c r="H6" s="38">
        <v>0</v>
      </c>
      <c r="I6" s="35">
        <f>H6*E6</f>
        <v>0</v>
      </c>
      <c r="J6" s="14">
        <f>I6+I7+I8</f>
        <v>0</v>
      </c>
      <c r="K6" s="34" t="e">
        <f>(J6*100)/(C6*$H$2)</f>
        <v>#DIV/0!</v>
      </c>
    </row>
    <row r="7" spans="1:11" x14ac:dyDescent="0.2">
      <c r="A7" s="21"/>
      <c r="B7" s="20"/>
      <c r="C7" s="29"/>
      <c r="D7" s="21"/>
      <c r="E7" s="20">
        <v>500</v>
      </c>
      <c r="F7" s="29" t="s">
        <v>48</v>
      </c>
      <c r="G7" s="21" t="s">
        <v>66</v>
      </c>
      <c r="H7" s="38">
        <v>0</v>
      </c>
      <c r="I7" s="35">
        <f>H7*E7</f>
        <v>0</v>
      </c>
      <c r="J7" s="31"/>
      <c r="K7" s="34"/>
    </row>
    <row r="8" spans="1:11" x14ac:dyDescent="0.2">
      <c r="A8" s="21"/>
      <c r="B8" s="20"/>
      <c r="C8" s="29"/>
      <c r="D8" s="21"/>
      <c r="E8" s="20">
        <v>1000</v>
      </c>
      <c r="F8" s="29" t="s">
        <v>48</v>
      </c>
      <c r="G8" s="21" t="s">
        <v>66</v>
      </c>
      <c r="H8" s="38">
        <v>0</v>
      </c>
      <c r="I8" s="35">
        <f>H8*E8</f>
        <v>0</v>
      </c>
      <c r="J8" s="31"/>
      <c r="K8" s="34"/>
    </row>
    <row r="9" spans="1:11" x14ac:dyDescent="0.2">
      <c r="A9" s="21">
        <v>2</v>
      </c>
      <c r="B9" s="20" t="s">
        <v>67</v>
      </c>
      <c r="C9" s="9">
        <v>3000</v>
      </c>
      <c r="D9" s="21" t="s">
        <v>47</v>
      </c>
      <c r="E9" s="20">
        <v>500</v>
      </c>
      <c r="F9" s="29" t="s">
        <v>48</v>
      </c>
      <c r="G9" s="21" t="s">
        <v>66</v>
      </c>
      <c r="H9" s="38">
        <v>0</v>
      </c>
      <c r="I9" s="35">
        <f t="shared" ref="I9:I77" si="0">H9*E9</f>
        <v>0</v>
      </c>
      <c r="J9" s="14">
        <f>I9+I10+I11</f>
        <v>0</v>
      </c>
      <c r="K9" s="34" t="e">
        <f>(J9*100)/(C9*$H$2)</f>
        <v>#DIV/0!</v>
      </c>
    </row>
    <row r="10" spans="1:11" x14ac:dyDescent="0.2">
      <c r="A10" s="21"/>
      <c r="B10" s="20"/>
      <c r="C10" s="29"/>
      <c r="D10" s="21"/>
      <c r="E10" s="20">
        <v>1000</v>
      </c>
      <c r="F10" s="29" t="s">
        <v>48</v>
      </c>
      <c r="G10" s="21" t="s">
        <v>66</v>
      </c>
      <c r="H10" s="38">
        <v>0</v>
      </c>
      <c r="I10" s="35">
        <f t="shared" si="0"/>
        <v>0</v>
      </c>
      <c r="J10" s="31"/>
      <c r="K10" s="34"/>
    </row>
    <row r="11" spans="1:11" x14ac:dyDescent="0.2">
      <c r="A11" s="21"/>
      <c r="B11" s="20"/>
      <c r="C11" s="29"/>
      <c r="D11" s="21"/>
      <c r="E11" s="20">
        <v>2000</v>
      </c>
      <c r="F11" s="29" t="s">
        <v>48</v>
      </c>
      <c r="G11" s="21" t="s">
        <v>66</v>
      </c>
      <c r="H11" s="38">
        <v>0</v>
      </c>
      <c r="I11" s="35">
        <f t="shared" si="0"/>
        <v>0</v>
      </c>
      <c r="J11" s="31"/>
      <c r="K11" s="34"/>
    </row>
    <row r="12" spans="1:11" x14ac:dyDescent="0.2">
      <c r="A12" s="21">
        <v>3</v>
      </c>
      <c r="B12" s="9" t="s">
        <v>24</v>
      </c>
      <c r="C12" s="53">
        <v>500</v>
      </c>
      <c r="D12" s="21" t="s">
        <v>47</v>
      </c>
      <c r="E12" s="20">
        <v>500</v>
      </c>
      <c r="F12" s="29" t="s">
        <v>48</v>
      </c>
      <c r="G12" s="21" t="s">
        <v>66</v>
      </c>
      <c r="H12" s="38">
        <v>0</v>
      </c>
      <c r="I12" s="35">
        <f t="shared" si="0"/>
        <v>0</v>
      </c>
      <c r="J12" s="14">
        <f>I12</f>
        <v>0</v>
      </c>
      <c r="K12" s="34" t="e">
        <f>(J12*100)/(C12*$H$2)</f>
        <v>#DIV/0!</v>
      </c>
    </row>
    <row r="13" spans="1:11" x14ac:dyDescent="0.2">
      <c r="A13" s="21">
        <v>4</v>
      </c>
      <c r="B13" s="9" t="s">
        <v>105</v>
      </c>
      <c r="C13" s="9">
        <v>3600</v>
      </c>
      <c r="D13" s="21" t="s">
        <v>47</v>
      </c>
      <c r="E13" s="20">
        <v>600</v>
      </c>
      <c r="F13" s="29" t="s">
        <v>48</v>
      </c>
      <c r="G13" s="21" t="s">
        <v>66</v>
      </c>
      <c r="H13" s="38">
        <v>0</v>
      </c>
      <c r="I13" s="35">
        <f t="shared" si="0"/>
        <v>0</v>
      </c>
      <c r="J13" s="31">
        <f>I13+I14+I15</f>
        <v>0</v>
      </c>
      <c r="K13" s="34" t="e">
        <f>(J13*100)/(C13*$H$2)</f>
        <v>#DIV/0!</v>
      </c>
    </row>
    <row r="14" spans="1:11" x14ac:dyDescent="0.2">
      <c r="A14" s="21"/>
      <c r="B14" s="47" t="s">
        <v>104</v>
      </c>
      <c r="C14" s="9"/>
      <c r="D14" s="21"/>
      <c r="E14" s="20">
        <v>900</v>
      </c>
      <c r="F14" s="29" t="s">
        <v>48</v>
      </c>
      <c r="G14" s="21" t="s">
        <v>66</v>
      </c>
      <c r="H14" s="38">
        <v>0</v>
      </c>
      <c r="I14" s="35">
        <f t="shared" si="0"/>
        <v>0</v>
      </c>
      <c r="J14" s="31"/>
      <c r="K14" s="34"/>
    </row>
    <row r="15" spans="1:11" x14ac:dyDescent="0.2">
      <c r="A15" s="21"/>
      <c r="B15" s="9"/>
      <c r="C15" s="9"/>
      <c r="D15" s="21"/>
      <c r="E15" s="20">
        <v>3000</v>
      </c>
      <c r="F15" s="29" t="s">
        <v>48</v>
      </c>
      <c r="G15" s="21" t="s">
        <v>66</v>
      </c>
      <c r="H15" s="38">
        <v>0</v>
      </c>
      <c r="I15" s="35">
        <f t="shared" si="0"/>
        <v>0</v>
      </c>
      <c r="J15" s="31"/>
      <c r="K15" s="34"/>
    </row>
    <row r="16" spans="1:11" x14ac:dyDescent="0.2">
      <c r="A16" s="21">
        <v>5</v>
      </c>
      <c r="B16" s="9" t="s">
        <v>106</v>
      </c>
      <c r="C16" s="9">
        <v>3600</v>
      </c>
      <c r="D16" s="21" t="s">
        <v>47</v>
      </c>
      <c r="E16" s="20">
        <v>720</v>
      </c>
      <c r="F16" s="29" t="s">
        <v>48</v>
      </c>
      <c r="G16" s="21" t="s">
        <v>66</v>
      </c>
      <c r="H16" s="38">
        <v>0</v>
      </c>
      <c r="I16" s="35">
        <f t="shared" ref="I16:I17" si="1">H16*E16</f>
        <v>0</v>
      </c>
      <c r="J16" s="31">
        <f>I16+I17</f>
        <v>0</v>
      </c>
      <c r="K16" s="34" t="e">
        <f>(J16*100)/(C16*$H$2)</f>
        <v>#DIV/0!</v>
      </c>
    </row>
    <row r="17" spans="1:11" x14ac:dyDescent="0.2">
      <c r="A17" s="21"/>
      <c r="B17" s="48" t="s">
        <v>107</v>
      </c>
      <c r="C17" s="9"/>
      <c r="D17" s="21"/>
      <c r="E17" s="20">
        <v>1440</v>
      </c>
      <c r="F17" s="29" t="s">
        <v>48</v>
      </c>
      <c r="G17" s="21" t="s">
        <v>66</v>
      </c>
      <c r="H17" s="38">
        <v>0</v>
      </c>
      <c r="I17" s="35">
        <f t="shared" si="1"/>
        <v>0</v>
      </c>
      <c r="J17" s="31"/>
      <c r="K17" s="34"/>
    </row>
    <row r="18" spans="1:11" x14ac:dyDescent="0.2">
      <c r="A18" s="21">
        <v>6</v>
      </c>
      <c r="B18" s="9" t="s">
        <v>71</v>
      </c>
      <c r="C18" s="9">
        <v>1200</v>
      </c>
      <c r="D18" s="21" t="s">
        <v>47</v>
      </c>
      <c r="E18" s="20">
        <v>300</v>
      </c>
      <c r="F18" s="29" t="s">
        <v>48</v>
      </c>
      <c r="G18" s="21" t="s">
        <v>66</v>
      </c>
      <c r="H18" s="38">
        <v>0</v>
      </c>
      <c r="I18" s="35">
        <f t="shared" si="0"/>
        <v>0</v>
      </c>
      <c r="J18" s="31">
        <f>I18</f>
        <v>0</v>
      </c>
      <c r="K18" s="34" t="e">
        <f>(J18*100)/(C18*$H$2)</f>
        <v>#DIV/0!</v>
      </c>
    </row>
    <row r="19" spans="1:11" x14ac:dyDescent="0.2">
      <c r="A19" s="22">
        <v>7</v>
      </c>
      <c r="B19" s="23" t="s">
        <v>46</v>
      </c>
      <c r="C19" s="24">
        <v>3000</v>
      </c>
      <c r="D19" s="25" t="s">
        <v>47</v>
      </c>
      <c r="E19" s="24">
        <v>125</v>
      </c>
      <c r="F19" s="26" t="s">
        <v>48</v>
      </c>
      <c r="G19" s="25" t="s">
        <v>49</v>
      </c>
      <c r="H19" s="38">
        <v>0</v>
      </c>
      <c r="I19" s="35">
        <f t="shared" si="0"/>
        <v>0</v>
      </c>
      <c r="J19" s="31">
        <f>I19+I20+I21</f>
        <v>0</v>
      </c>
      <c r="K19" s="34" t="e">
        <f>(J19*100)/(C19*$H$2)</f>
        <v>#DIV/0!</v>
      </c>
    </row>
    <row r="20" spans="1:11" x14ac:dyDescent="0.2">
      <c r="A20" s="22"/>
      <c r="B20" s="23"/>
      <c r="C20" s="24"/>
      <c r="D20" s="25"/>
      <c r="E20" s="24">
        <v>1000</v>
      </c>
      <c r="F20" s="26" t="s">
        <v>48</v>
      </c>
      <c r="G20" s="25" t="s">
        <v>49</v>
      </c>
      <c r="H20" s="38">
        <v>0</v>
      </c>
      <c r="I20" s="35">
        <f t="shared" si="0"/>
        <v>0</v>
      </c>
      <c r="J20" s="14"/>
      <c r="K20" s="34"/>
    </row>
    <row r="21" spans="1:11" x14ac:dyDescent="0.2">
      <c r="A21" s="22"/>
      <c r="B21" s="23" t="s">
        <v>74</v>
      </c>
      <c r="C21" s="24"/>
      <c r="D21" s="25"/>
      <c r="E21" s="24">
        <v>250</v>
      </c>
      <c r="F21" s="26" t="s">
        <v>48</v>
      </c>
      <c r="G21" s="25" t="s">
        <v>49</v>
      </c>
      <c r="H21" s="38">
        <v>0</v>
      </c>
      <c r="I21" s="35">
        <f t="shared" si="0"/>
        <v>0</v>
      </c>
      <c r="J21" s="14"/>
      <c r="K21" s="34"/>
    </row>
    <row r="22" spans="1:11" x14ac:dyDescent="0.2">
      <c r="A22" s="22">
        <v>8</v>
      </c>
      <c r="B22" s="46" t="s">
        <v>10</v>
      </c>
      <c r="C22" s="24">
        <v>2000</v>
      </c>
      <c r="D22" s="25" t="s">
        <v>47</v>
      </c>
      <c r="E22" s="24">
        <v>250</v>
      </c>
      <c r="F22" s="26" t="s">
        <v>48</v>
      </c>
      <c r="G22" s="25" t="s">
        <v>49</v>
      </c>
      <c r="H22" s="38">
        <v>0</v>
      </c>
      <c r="I22" s="35">
        <f t="shared" si="0"/>
        <v>0</v>
      </c>
      <c r="J22" s="14">
        <f>I22+I23+I24</f>
        <v>0</v>
      </c>
      <c r="K22" s="34" t="e">
        <f>(J22*100)/(C22*$H$2)</f>
        <v>#DIV/0!</v>
      </c>
    </row>
    <row r="23" spans="1:11" x14ac:dyDescent="0.2">
      <c r="A23" s="22"/>
      <c r="B23" s="46"/>
      <c r="C23" s="24"/>
      <c r="D23" s="25"/>
      <c r="E23" s="24">
        <v>500</v>
      </c>
      <c r="F23" s="26" t="s">
        <v>48</v>
      </c>
      <c r="G23" s="25" t="s">
        <v>49</v>
      </c>
      <c r="H23" s="38">
        <v>0</v>
      </c>
      <c r="I23" s="35">
        <f t="shared" si="0"/>
        <v>0</v>
      </c>
      <c r="J23" s="14"/>
      <c r="K23" s="34"/>
    </row>
    <row r="24" spans="1:11" x14ac:dyDescent="0.2">
      <c r="A24" s="22"/>
      <c r="B24" s="46"/>
      <c r="C24" s="24"/>
      <c r="D24" s="25"/>
      <c r="E24" s="24">
        <v>1000</v>
      </c>
      <c r="F24" s="26" t="s">
        <v>48</v>
      </c>
      <c r="G24" s="25" t="s">
        <v>49</v>
      </c>
      <c r="H24" s="38">
        <v>0</v>
      </c>
      <c r="I24" s="35">
        <f t="shared" si="0"/>
        <v>0</v>
      </c>
      <c r="J24" s="14"/>
      <c r="K24" s="34"/>
    </row>
    <row r="25" spans="1:11" x14ac:dyDescent="0.2">
      <c r="A25" s="22">
        <v>9</v>
      </c>
      <c r="B25" s="24" t="s">
        <v>110</v>
      </c>
      <c r="C25" s="24">
        <v>2000</v>
      </c>
      <c r="D25" s="25" t="s">
        <v>47</v>
      </c>
      <c r="E25" s="24">
        <v>1000</v>
      </c>
      <c r="F25" s="26" t="s">
        <v>48</v>
      </c>
      <c r="G25" s="25" t="s">
        <v>49</v>
      </c>
      <c r="H25" s="49">
        <v>0</v>
      </c>
      <c r="I25" s="35">
        <f>H25*E25</f>
        <v>0</v>
      </c>
      <c r="J25" s="14">
        <f>I25+I26</f>
        <v>0</v>
      </c>
      <c r="K25" s="34" t="e">
        <f>(J25*100)/(C25*$H$2)</f>
        <v>#DIV/0!</v>
      </c>
    </row>
    <row r="26" spans="1:11" x14ac:dyDescent="0.2">
      <c r="A26" s="22"/>
      <c r="B26" s="24"/>
      <c r="C26" s="24"/>
      <c r="D26" s="25"/>
      <c r="E26" s="24">
        <v>2000</v>
      </c>
      <c r="F26" s="26" t="s">
        <v>48</v>
      </c>
      <c r="G26" s="25" t="s">
        <v>49</v>
      </c>
      <c r="H26" s="49">
        <v>0</v>
      </c>
      <c r="I26" s="35">
        <f>H26*E26</f>
        <v>0</v>
      </c>
      <c r="J26" s="14"/>
      <c r="K26" s="34"/>
    </row>
    <row r="27" spans="1:11" x14ac:dyDescent="0.2">
      <c r="A27" s="22">
        <v>10</v>
      </c>
      <c r="B27" s="24" t="s">
        <v>50</v>
      </c>
      <c r="C27" s="24">
        <v>14000</v>
      </c>
      <c r="D27" s="25" t="s">
        <v>47</v>
      </c>
      <c r="E27" s="24">
        <v>2000</v>
      </c>
      <c r="F27" s="26" t="s">
        <v>48</v>
      </c>
      <c r="G27" s="25" t="s">
        <v>49</v>
      </c>
      <c r="H27" s="38">
        <v>0</v>
      </c>
      <c r="I27" s="35">
        <f t="shared" si="0"/>
        <v>0</v>
      </c>
      <c r="J27" s="14">
        <f>I27+I28</f>
        <v>0</v>
      </c>
      <c r="K27" s="34" t="e">
        <f>(J27*100)/(C27*$H$2)</f>
        <v>#DIV/0!</v>
      </c>
    </row>
    <row r="28" spans="1:11" x14ac:dyDescent="0.2">
      <c r="A28" s="22"/>
      <c r="B28" s="24"/>
      <c r="C28" s="24"/>
      <c r="D28" s="24"/>
      <c r="E28" s="24">
        <v>4000</v>
      </c>
      <c r="F28" s="26" t="s">
        <v>48</v>
      </c>
      <c r="G28" s="25" t="s">
        <v>49</v>
      </c>
      <c r="H28" s="38">
        <v>0</v>
      </c>
      <c r="I28" s="35">
        <f t="shared" si="0"/>
        <v>0</v>
      </c>
      <c r="J28" s="14"/>
      <c r="K28" s="34"/>
    </row>
    <row r="29" spans="1:11" x14ac:dyDescent="0.2">
      <c r="A29" s="22">
        <v>11</v>
      </c>
      <c r="B29" t="s">
        <v>85</v>
      </c>
      <c r="C29" s="24">
        <v>14000</v>
      </c>
      <c r="D29" s="25" t="s">
        <v>47</v>
      </c>
      <c r="E29" s="24">
        <v>2000</v>
      </c>
      <c r="F29" s="26" t="s">
        <v>48</v>
      </c>
      <c r="G29" s="25" t="s">
        <v>49</v>
      </c>
      <c r="H29" s="49">
        <v>0</v>
      </c>
      <c r="I29" s="35">
        <f t="shared" si="0"/>
        <v>0</v>
      </c>
      <c r="J29" s="14">
        <f>I29+I30</f>
        <v>0</v>
      </c>
      <c r="K29" s="34" t="e">
        <f>(J29*100)/(C29*$H$2)</f>
        <v>#DIV/0!</v>
      </c>
    </row>
    <row r="30" spans="1:11" x14ac:dyDescent="0.2">
      <c r="A30" s="22"/>
      <c r="B30" s="24"/>
      <c r="C30" s="24"/>
      <c r="D30" s="24"/>
      <c r="E30" s="24">
        <v>4000</v>
      </c>
      <c r="F30" s="26" t="s">
        <v>48</v>
      </c>
      <c r="G30" s="25" t="s">
        <v>49</v>
      </c>
      <c r="H30" s="49">
        <v>0</v>
      </c>
      <c r="I30" s="35">
        <f t="shared" si="0"/>
        <v>0</v>
      </c>
      <c r="J30" s="14"/>
      <c r="K30" s="34"/>
    </row>
    <row r="31" spans="1:11" x14ac:dyDescent="0.2">
      <c r="A31" s="22">
        <v>12</v>
      </c>
      <c r="B31" s="24" t="s">
        <v>51</v>
      </c>
      <c r="C31" s="24">
        <v>3000</v>
      </c>
      <c r="D31" s="25" t="s">
        <v>47</v>
      </c>
      <c r="E31" s="24">
        <v>250</v>
      </c>
      <c r="F31" s="26" t="s">
        <v>48</v>
      </c>
      <c r="G31" s="22" t="s">
        <v>49</v>
      </c>
      <c r="H31" s="38">
        <v>0</v>
      </c>
      <c r="I31" s="35">
        <f t="shared" si="0"/>
        <v>0</v>
      </c>
      <c r="J31" s="14">
        <f>I31+I32+I33+I34</f>
        <v>0</v>
      </c>
      <c r="K31" s="34" t="e">
        <f>(J31*100)/(C31*$H$2)</f>
        <v>#DIV/0!</v>
      </c>
    </row>
    <row r="32" spans="1:11" x14ac:dyDescent="0.2">
      <c r="A32" s="22"/>
      <c r="B32" s="24"/>
      <c r="C32" s="24"/>
      <c r="D32" s="25"/>
      <c r="E32" s="24">
        <v>500</v>
      </c>
      <c r="F32" s="26" t="s">
        <v>48</v>
      </c>
      <c r="G32" s="22" t="s">
        <v>49</v>
      </c>
      <c r="H32" s="38">
        <v>0</v>
      </c>
      <c r="I32" s="35">
        <f t="shared" si="0"/>
        <v>0</v>
      </c>
      <c r="J32" s="14"/>
      <c r="K32" s="34"/>
    </row>
    <row r="33" spans="1:11" x14ac:dyDescent="0.2">
      <c r="A33" s="22"/>
      <c r="B33" s="24"/>
      <c r="C33" s="24"/>
      <c r="D33" s="25"/>
      <c r="E33" s="24">
        <v>1000</v>
      </c>
      <c r="F33" s="26" t="s">
        <v>48</v>
      </c>
      <c r="G33" s="22" t="s">
        <v>49</v>
      </c>
      <c r="H33" s="38">
        <v>0</v>
      </c>
      <c r="I33" s="35">
        <f t="shared" si="0"/>
        <v>0</v>
      </c>
      <c r="J33" s="14"/>
      <c r="K33" s="34"/>
    </row>
    <row r="34" spans="1:11" ht="14.1" customHeight="1" x14ac:dyDescent="0.2">
      <c r="A34" s="22"/>
      <c r="B34" s="24" t="s">
        <v>78</v>
      </c>
      <c r="C34" s="24"/>
      <c r="D34" s="25"/>
      <c r="E34" s="24">
        <v>250</v>
      </c>
      <c r="F34" s="26" t="s">
        <v>48</v>
      </c>
      <c r="G34" s="22" t="s">
        <v>49</v>
      </c>
      <c r="H34" s="38">
        <v>0</v>
      </c>
      <c r="I34" s="35">
        <f t="shared" si="0"/>
        <v>0</v>
      </c>
      <c r="J34" s="14"/>
      <c r="K34" s="34"/>
    </row>
    <row r="35" spans="1:11" ht="14.1" customHeight="1" x14ac:dyDescent="0.2">
      <c r="A35" s="22">
        <v>13</v>
      </c>
      <c r="B35" s="24" t="s">
        <v>108</v>
      </c>
      <c r="C35" s="24">
        <v>6000</v>
      </c>
      <c r="D35" s="25" t="s">
        <v>47</v>
      </c>
      <c r="E35" s="24">
        <v>1000</v>
      </c>
      <c r="F35" s="26" t="s">
        <v>48</v>
      </c>
      <c r="G35" s="22" t="s">
        <v>66</v>
      </c>
      <c r="H35" s="49">
        <v>0</v>
      </c>
      <c r="I35" s="50">
        <f>H35*E35</f>
        <v>0</v>
      </c>
      <c r="J35" s="51">
        <f>I35</f>
        <v>0</v>
      </c>
      <c r="K35" s="52" t="e">
        <f>(J35*100)/(C35*$H$2)</f>
        <v>#DIV/0!</v>
      </c>
    </row>
    <row r="36" spans="1:11" x14ac:dyDescent="0.2">
      <c r="A36" s="22">
        <v>14</v>
      </c>
      <c r="B36" s="24" t="s">
        <v>16</v>
      </c>
      <c r="C36" s="24">
        <v>3000</v>
      </c>
      <c r="D36" s="25" t="s">
        <v>47</v>
      </c>
      <c r="E36" s="24">
        <v>750</v>
      </c>
      <c r="F36" s="26" t="s">
        <v>48</v>
      </c>
      <c r="G36" s="22" t="s">
        <v>49</v>
      </c>
      <c r="H36" s="38">
        <v>0</v>
      </c>
      <c r="I36" s="35">
        <f t="shared" si="0"/>
        <v>0</v>
      </c>
      <c r="J36" s="14">
        <f>I36+I37</f>
        <v>0</v>
      </c>
      <c r="K36" s="34" t="e">
        <f>(J36*100)/(C36*$H$2)</f>
        <v>#DIV/0!</v>
      </c>
    </row>
    <row r="37" spans="1:11" x14ac:dyDescent="0.2">
      <c r="A37" s="22"/>
      <c r="B37" s="24"/>
      <c r="C37" s="24"/>
      <c r="D37" s="24"/>
      <c r="E37" s="24">
        <v>1500</v>
      </c>
      <c r="F37" s="26" t="s">
        <v>48</v>
      </c>
      <c r="G37" s="22" t="s">
        <v>49</v>
      </c>
      <c r="H37" s="38">
        <v>0</v>
      </c>
      <c r="I37" s="35">
        <f t="shared" si="0"/>
        <v>0</v>
      </c>
      <c r="J37" s="14"/>
      <c r="K37" s="34"/>
    </row>
    <row r="38" spans="1:11" x14ac:dyDescent="0.2">
      <c r="A38" s="22">
        <v>15</v>
      </c>
      <c r="B38" s="24" t="s">
        <v>52</v>
      </c>
      <c r="C38" s="24">
        <v>4000</v>
      </c>
      <c r="D38" s="25" t="s">
        <v>47</v>
      </c>
      <c r="E38" s="24">
        <v>1000</v>
      </c>
      <c r="F38" s="26" t="s">
        <v>48</v>
      </c>
      <c r="G38" s="22" t="s">
        <v>49</v>
      </c>
      <c r="H38" s="38">
        <v>0</v>
      </c>
      <c r="I38" s="35">
        <f t="shared" si="0"/>
        <v>0</v>
      </c>
      <c r="J38" s="14">
        <f>I38+I39</f>
        <v>0</v>
      </c>
      <c r="K38" s="34" t="e">
        <f>(J38*100)/(C38*$H$2)</f>
        <v>#DIV/0!</v>
      </c>
    </row>
    <row r="39" spans="1:11" x14ac:dyDescent="0.2">
      <c r="A39" s="22"/>
      <c r="B39" s="24"/>
      <c r="C39" s="24"/>
      <c r="D39" s="24"/>
      <c r="E39" s="24">
        <v>2000</v>
      </c>
      <c r="F39" s="26" t="s">
        <v>48</v>
      </c>
      <c r="G39" s="22" t="s">
        <v>49</v>
      </c>
      <c r="H39" s="38">
        <v>0</v>
      </c>
      <c r="I39" s="35">
        <f t="shared" si="0"/>
        <v>0</v>
      </c>
      <c r="J39" s="14"/>
      <c r="K39" s="34"/>
    </row>
    <row r="40" spans="1:11" x14ac:dyDescent="0.2">
      <c r="A40" s="22">
        <v>16</v>
      </c>
      <c r="B40" s="24" t="s">
        <v>53</v>
      </c>
      <c r="C40" s="24">
        <v>4000</v>
      </c>
      <c r="D40" s="25" t="s">
        <v>47</v>
      </c>
      <c r="E40" s="24">
        <v>1000</v>
      </c>
      <c r="F40" s="26" t="s">
        <v>48</v>
      </c>
      <c r="G40" s="22" t="s">
        <v>49</v>
      </c>
      <c r="H40" s="38">
        <v>0</v>
      </c>
      <c r="I40" s="35">
        <f t="shared" si="0"/>
        <v>0</v>
      </c>
      <c r="J40" s="14">
        <f>I40+I41</f>
        <v>0</v>
      </c>
      <c r="K40" s="34" t="e">
        <f>(J40*100)/(C40*$H$2)</f>
        <v>#DIV/0!</v>
      </c>
    </row>
    <row r="41" spans="1:11" x14ac:dyDescent="0.2">
      <c r="A41" s="22"/>
      <c r="B41" s="24"/>
      <c r="C41" s="24"/>
      <c r="D41" s="24"/>
      <c r="E41" s="24">
        <v>2000</v>
      </c>
      <c r="F41" s="26" t="s">
        <v>48</v>
      </c>
      <c r="G41" s="22" t="s">
        <v>49</v>
      </c>
      <c r="H41" s="38">
        <v>0</v>
      </c>
      <c r="I41" s="35">
        <f t="shared" si="0"/>
        <v>0</v>
      </c>
      <c r="J41" s="14"/>
      <c r="K41" s="34"/>
    </row>
    <row r="42" spans="1:11" x14ac:dyDescent="0.2">
      <c r="A42" s="22">
        <v>17</v>
      </c>
      <c r="B42" s="24" t="s">
        <v>54</v>
      </c>
      <c r="C42" s="24">
        <v>2000</v>
      </c>
      <c r="D42" s="25" t="s">
        <v>47</v>
      </c>
      <c r="E42" s="24">
        <v>1000</v>
      </c>
      <c r="F42" s="26" t="s">
        <v>48</v>
      </c>
      <c r="G42" s="22" t="s">
        <v>49</v>
      </c>
      <c r="H42" s="38">
        <v>0</v>
      </c>
      <c r="I42" s="35">
        <f t="shared" si="0"/>
        <v>0</v>
      </c>
      <c r="J42" s="14">
        <f>I42</f>
        <v>0</v>
      </c>
      <c r="K42" s="34" t="e">
        <f>(J42*100)/(C42*$H$2)</f>
        <v>#DIV/0!</v>
      </c>
    </row>
    <row r="43" spans="1:11" x14ac:dyDescent="0.2">
      <c r="A43" s="22">
        <v>18</v>
      </c>
      <c r="B43" s="24" t="s">
        <v>77</v>
      </c>
      <c r="C43" s="24">
        <v>6000</v>
      </c>
      <c r="D43" s="25" t="s">
        <v>47</v>
      </c>
      <c r="E43" s="24">
        <v>1000</v>
      </c>
      <c r="F43" s="26" t="s">
        <v>48</v>
      </c>
      <c r="G43" s="22" t="s">
        <v>49</v>
      </c>
      <c r="H43" s="38">
        <v>0</v>
      </c>
      <c r="I43" s="35">
        <f t="shared" si="0"/>
        <v>0</v>
      </c>
      <c r="J43" s="14">
        <f>I43</f>
        <v>0</v>
      </c>
      <c r="K43" s="34" t="e">
        <f>(J43*100)/(C43*$H$2)</f>
        <v>#DIV/0!</v>
      </c>
    </row>
    <row r="44" spans="1:11" x14ac:dyDescent="0.2">
      <c r="A44" s="22">
        <v>19</v>
      </c>
      <c r="B44" s="24" t="s">
        <v>109</v>
      </c>
      <c r="C44" s="24">
        <v>4000</v>
      </c>
      <c r="D44" s="25" t="s">
        <v>47</v>
      </c>
      <c r="E44" s="24">
        <v>500</v>
      </c>
      <c r="F44" s="26" t="s">
        <v>48</v>
      </c>
      <c r="G44" s="22" t="s">
        <v>66</v>
      </c>
      <c r="H44" s="49">
        <v>0</v>
      </c>
      <c r="I44" s="35">
        <f t="shared" ref="I44:I45" si="2">H44*E44</f>
        <v>0</v>
      </c>
      <c r="J44" s="14">
        <f>I44+I45</f>
        <v>0</v>
      </c>
      <c r="K44" s="34" t="e">
        <f>(J44*100)/(C44*$H$2)</f>
        <v>#DIV/0!</v>
      </c>
    </row>
    <row r="45" spans="1:11" x14ac:dyDescent="0.2">
      <c r="A45" s="22"/>
      <c r="B45" s="24"/>
      <c r="C45" s="24"/>
      <c r="D45" s="25"/>
      <c r="E45" s="24">
        <v>1000</v>
      </c>
      <c r="F45" s="26" t="s">
        <v>48</v>
      </c>
      <c r="G45" s="22" t="s">
        <v>66</v>
      </c>
      <c r="H45" s="49">
        <v>0</v>
      </c>
      <c r="I45" s="35">
        <f t="shared" si="2"/>
        <v>0</v>
      </c>
      <c r="J45" s="14"/>
      <c r="K45" s="34"/>
    </row>
    <row r="46" spans="1:11" x14ac:dyDescent="0.2">
      <c r="A46" s="22">
        <v>20</v>
      </c>
      <c r="B46" s="24" t="s">
        <v>79</v>
      </c>
      <c r="C46" s="24">
        <v>2000</v>
      </c>
      <c r="D46" s="25" t="s">
        <v>47</v>
      </c>
      <c r="E46" s="24">
        <v>500</v>
      </c>
      <c r="F46" s="26" t="s">
        <v>48</v>
      </c>
      <c r="G46" s="22" t="s">
        <v>49</v>
      </c>
      <c r="H46" s="38">
        <v>0</v>
      </c>
      <c r="I46" s="35">
        <f t="shared" si="0"/>
        <v>0</v>
      </c>
      <c r="J46" s="14">
        <f>I46+I47+I48</f>
        <v>0</v>
      </c>
      <c r="K46" s="34" t="e">
        <f>(J46*100)/(C46*$H$2)</f>
        <v>#DIV/0!</v>
      </c>
    </row>
    <row r="47" spans="1:11" x14ac:dyDescent="0.2">
      <c r="A47" s="22"/>
      <c r="B47" s="24"/>
      <c r="C47" s="24"/>
      <c r="D47" s="25"/>
      <c r="E47" s="24">
        <v>1000</v>
      </c>
      <c r="F47" s="26" t="s">
        <v>48</v>
      </c>
      <c r="G47" s="22" t="s">
        <v>49</v>
      </c>
      <c r="H47" s="38">
        <v>0</v>
      </c>
      <c r="I47" s="35">
        <f t="shared" si="0"/>
        <v>0</v>
      </c>
      <c r="J47" s="14"/>
      <c r="K47" s="34"/>
    </row>
    <row r="48" spans="1:11" x14ac:dyDescent="0.2">
      <c r="A48" s="22"/>
      <c r="B48" s="24"/>
      <c r="C48" s="24"/>
      <c r="D48" s="25"/>
      <c r="E48" s="24">
        <v>2000</v>
      </c>
      <c r="F48" s="26" t="s">
        <v>48</v>
      </c>
      <c r="G48" s="22" t="s">
        <v>49</v>
      </c>
      <c r="H48" s="38">
        <v>0</v>
      </c>
      <c r="I48" s="35">
        <f t="shared" si="0"/>
        <v>0</v>
      </c>
      <c r="J48" s="14"/>
      <c r="K48" s="34"/>
    </row>
    <row r="49" spans="1:11" x14ac:dyDescent="0.2">
      <c r="A49" s="22">
        <v>21</v>
      </c>
      <c r="B49" s="9" t="s">
        <v>14</v>
      </c>
      <c r="C49" s="9">
        <v>2000</v>
      </c>
      <c r="D49" s="25" t="s">
        <v>47</v>
      </c>
      <c r="E49" s="24">
        <v>250</v>
      </c>
      <c r="F49" s="26" t="s">
        <v>48</v>
      </c>
      <c r="G49" s="22" t="s">
        <v>49</v>
      </c>
      <c r="H49" s="38">
        <v>0</v>
      </c>
      <c r="I49" s="35">
        <f t="shared" si="0"/>
        <v>0</v>
      </c>
      <c r="J49" s="14">
        <f>I49+I50+I51</f>
        <v>0</v>
      </c>
      <c r="K49" s="34"/>
    </row>
    <row r="50" spans="1:11" x14ac:dyDescent="0.2">
      <c r="A50" s="22"/>
      <c r="B50" s="9"/>
      <c r="C50" s="9"/>
      <c r="D50" s="25"/>
      <c r="E50" s="24">
        <v>500</v>
      </c>
      <c r="F50" s="26" t="s">
        <v>48</v>
      </c>
      <c r="G50" s="22" t="s">
        <v>49</v>
      </c>
      <c r="H50" s="38">
        <v>0</v>
      </c>
      <c r="I50" s="35">
        <f t="shared" si="0"/>
        <v>0</v>
      </c>
      <c r="J50" s="14"/>
      <c r="K50" s="34" t="e">
        <f>(J50*100)/(C50*$H$2)</f>
        <v>#DIV/0!</v>
      </c>
    </row>
    <row r="51" spans="1:11" x14ac:dyDescent="0.2">
      <c r="A51" s="22"/>
      <c r="B51" s="9"/>
      <c r="C51" s="9"/>
      <c r="D51" s="25"/>
      <c r="E51" s="24">
        <v>1000</v>
      </c>
      <c r="F51" s="26" t="s">
        <v>48</v>
      </c>
      <c r="G51" s="22" t="s">
        <v>49</v>
      </c>
      <c r="H51" s="38">
        <v>0</v>
      </c>
      <c r="I51" s="35">
        <f t="shared" si="0"/>
        <v>0</v>
      </c>
      <c r="J51" s="14"/>
      <c r="K51" s="34"/>
    </row>
    <row r="52" spans="1:11" x14ac:dyDescent="0.2">
      <c r="A52" s="22">
        <v>22</v>
      </c>
      <c r="B52" s="9" t="s">
        <v>148</v>
      </c>
      <c r="C52" s="72">
        <v>100</v>
      </c>
      <c r="D52" s="25" t="s">
        <v>47</v>
      </c>
      <c r="E52" s="24">
        <v>16.7</v>
      </c>
      <c r="F52" s="26" t="s">
        <v>48</v>
      </c>
      <c r="G52" s="22" t="s">
        <v>49</v>
      </c>
      <c r="H52" s="38">
        <v>0</v>
      </c>
      <c r="I52" s="35">
        <f>H52*E52</f>
        <v>0</v>
      </c>
      <c r="J52" s="14">
        <f>I52+I53+I54+I55</f>
        <v>0</v>
      </c>
      <c r="K52" s="34" t="e">
        <f>(J52*100)/(C52*$H$2)</f>
        <v>#DIV/0!</v>
      </c>
    </row>
    <row r="53" spans="1:11" x14ac:dyDescent="0.2">
      <c r="A53" s="22"/>
      <c r="B53" s="9"/>
      <c r="C53" s="9"/>
      <c r="D53" s="25"/>
      <c r="E53" s="24">
        <v>33.4</v>
      </c>
      <c r="F53" s="26" t="s">
        <v>48</v>
      </c>
      <c r="G53" s="22" t="s">
        <v>49</v>
      </c>
      <c r="H53" s="38">
        <v>0</v>
      </c>
      <c r="I53" s="35">
        <f t="shared" si="0"/>
        <v>0</v>
      </c>
      <c r="J53" s="14"/>
      <c r="K53" s="34"/>
    </row>
    <row r="54" spans="1:11" x14ac:dyDescent="0.2">
      <c r="A54" s="22"/>
      <c r="B54" s="9"/>
      <c r="C54" s="9"/>
      <c r="D54" s="25"/>
      <c r="E54" s="24">
        <v>150</v>
      </c>
      <c r="F54" s="26" t="s">
        <v>48</v>
      </c>
      <c r="G54" s="22" t="s">
        <v>49</v>
      </c>
      <c r="H54" s="38">
        <v>0</v>
      </c>
      <c r="I54" s="35">
        <f t="shared" si="0"/>
        <v>0</v>
      </c>
      <c r="J54" s="14"/>
      <c r="K54" s="34"/>
    </row>
    <row r="55" spans="1:11" x14ac:dyDescent="0.2">
      <c r="A55" s="22"/>
      <c r="B55" s="9"/>
      <c r="C55" s="9"/>
      <c r="D55" s="25"/>
      <c r="E55" s="24">
        <v>160</v>
      </c>
      <c r="F55" s="26" t="s">
        <v>48</v>
      </c>
      <c r="G55" s="22" t="s">
        <v>49</v>
      </c>
      <c r="H55" s="38">
        <v>0</v>
      </c>
      <c r="I55" s="35">
        <f t="shared" si="0"/>
        <v>0</v>
      </c>
      <c r="J55" s="14"/>
      <c r="K55" s="34"/>
    </row>
    <row r="56" spans="1:11" x14ac:dyDescent="0.2">
      <c r="A56" s="22">
        <v>23</v>
      </c>
      <c r="B56" s="9" t="s">
        <v>80</v>
      </c>
      <c r="C56" s="9">
        <v>280</v>
      </c>
      <c r="D56" s="25" t="s">
        <v>47</v>
      </c>
      <c r="E56" s="24">
        <v>500</v>
      </c>
      <c r="F56" s="26" t="s">
        <v>48</v>
      </c>
      <c r="G56" s="22" t="s">
        <v>49</v>
      </c>
      <c r="H56" s="38">
        <v>0</v>
      </c>
      <c r="I56" s="35">
        <f t="shared" si="0"/>
        <v>0</v>
      </c>
      <c r="J56" s="14">
        <f>I56</f>
        <v>0</v>
      </c>
      <c r="K56" s="34" t="e">
        <f>(J56*100)/(C56*$H$2)</f>
        <v>#DIV/0!</v>
      </c>
    </row>
    <row r="57" spans="1:11" x14ac:dyDescent="0.2">
      <c r="A57" s="22">
        <v>24</v>
      </c>
      <c r="B57" s="9" t="s">
        <v>81</v>
      </c>
      <c r="C57" s="9">
        <v>1500</v>
      </c>
      <c r="D57" s="25" t="s">
        <v>47</v>
      </c>
      <c r="E57" s="24">
        <v>500</v>
      </c>
      <c r="F57" s="26" t="s">
        <v>48</v>
      </c>
      <c r="G57" s="22" t="s">
        <v>49</v>
      </c>
      <c r="H57" s="38">
        <v>0</v>
      </c>
      <c r="I57" s="35">
        <f t="shared" si="0"/>
        <v>0</v>
      </c>
      <c r="J57" s="14">
        <f>I57</f>
        <v>0</v>
      </c>
      <c r="K57" s="34" t="e">
        <f>(J57*100)/(C57*$H$2)</f>
        <v>#DIV/0!</v>
      </c>
    </row>
    <row r="58" spans="1:11" x14ac:dyDescent="0.2">
      <c r="A58" s="22">
        <v>25</v>
      </c>
      <c r="B58" s="9" t="s">
        <v>89</v>
      </c>
      <c r="C58" s="9">
        <v>1000</v>
      </c>
      <c r="D58" s="25" t="s">
        <v>47</v>
      </c>
      <c r="E58" s="24">
        <v>1000</v>
      </c>
      <c r="F58" s="26" t="s">
        <v>48</v>
      </c>
      <c r="G58" s="22" t="s">
        <v>49</v>
      </c>
      <c r="H58" s="38">
        <v>0</v>
      </c>
      <c r="I58" s="35">
        <f t="shared" si="0"/>
        <v>0</v>
      </c>
      <c r="J58" s="14">
        <f>I58</f>
        <v>0</v>
      </c>
      <c r="K58" s="34" t="e">
        <f>(J58*100)/(C58*$H$2)</f>
        <v>#DIV/0!</v>
      </c>
    </row>
    <row r="59" spans="1:11" x14ac:dyDescent="0.2">
      <c r="A59" s="22">
        <v>26</v>
      </c>
      <c r="B59" s="24" t="s">
        <v>55</v>
      </c>
      <c r="C59" s="24">
        <v>2000</v>
      </c>
      <c r="D59" s="25" t="s">
        <v>47</v>
      </c>
      <c r="E59" s="24">
        <v>500</v>
      </c>
      <c r="F59" s="26" t="s">
        <v>48</v>
      </c>
      <c r="G59" s="22" t="s">
        <v>49</v>
      </c>
      <c r="H59" s="38">
        <v>0</v>
      </c>
      <c r="I59" s="35">
        <f t="shared" si="0"/>
        <v>0</v>
      </c>
      <c r="J59" s="14">
        <f>I59+I60</f>
        <v>0</v>
      </c>
      <c r="K59" s="34" t="e">
        <f>(J59*100)/(C59*$H$2)</f>
        <v>#DIV/0!</v>
      </c>
    </row>
    <row r="60" spans="1:11" x14ac:dyDescent="0.2">
      <c r="A60" s="22"/>
      <c r="B60" s="24"/>
      <c r="C60" s="24"/>
      <c r="D60" s="24"/>
      <c r="E60" s="24">
        <v>1000</v>
      </c>
      <c r="F60" s="26" t="s">
        <v>48</v>
      </c>
      <c r="G60" s="22" t="s">
        <v>49</v>
      </c>
      <c r="H60" s="38">
        <v>0</v>
      </c>
      <c r="I60" s="35">
        <f t="shared" si="0"/>
        <v>0</v>
      </c>
      <c r="J60" s="14"/>
      <c r="K60" s="34"/>
    </row>
    <row r="61" spans="1:11" x14ac:dyDescent="0.2">
      <c r="A61" s="22">
        <v>27</v>
      </c>
      <c r="B61" s="24" t="s">
        <v>76</v>
      </c>
      <c r="C61" s="24">
        <v>1800</v>
      </c>
      <c r="D61" s="24" t="s">
        <v>47</v>
      </c>
      <c r="E61" s="24">
        <v>300</v>
      </c>
      <c r="F61" s="26" t="s">
        <v>48</v>
      </c>
      <c r="G61" s="22" t="s">
        <v>49</v>
      </c>
      <c r="H61" s="38">
        <v>0</v>
      </c>
      <c r="I61" s="35">
        <f t="shared" si="0"/>
        <v>0</v>
      </c>
      <c r="J61" s="14">
        <f>I61+I62</f>
        <v>0</v>
      </c>
      <c r="K61" s="34" t="e">
        <f>(J61*100)/(C61*$H$2)</f>
        <v>#DIV/0!</v>
      </c>
    </row>
    <row r="62" spans="1:11" x14ac:dyDescent="0.2">
      <c r="A62" s="22"/>
      <c r="B62" s="24"/>
      <c r="C62" s="24"/>
      <c r="D62" s="24"/>
      <c r="E62" s="24">
        <v>600</v>
      </c>
      <c r="F62" s="26" t="s">
        <v>48</v>
      </c>
      <c r="G62" s="22" t="s">
        <v>49</v>
      </c>
      <c r="H62" s="38">
        <v>0</v>
      </c>
      <c r="I62" s="35">
        <f t="shared" si="0"/>
        <v>0</v>
      </c>
      <c r="J62" s="14"/>
      <c r="K62" s="34"/>
    </row>
    <row r="63" spans="1:11" x14ac:dyDescent="0.2">
      <c r="A63" s="22">
        <v>28</v>
      </c>
      <c r="B63" s="24" t="s">
        <v>82</v>
      </c>
      <c r="C63" s="24">
        <v>8000</v>
      </c>
      <c r="D63" s="24" t="s">
        <v>47</v>
      </c>
      <c r="E63" s="24">
        <v>1000</v>
      </c>
      <c r="F63" s="26" t="s">
        <v>48</v>
      </c>
      <c r="G63" s="22" t="s">
        <v>49</v>
      </c>
      <c r="H63" s="38">
        <v>0</v>
      </c>
      <c r="I63" s="35">
        <f t="shared" si="0"/>
        <v>0</v>
      </c>
      <c r="J63" s="14">
        <f>I63+I64+I65</f>
        <v>0</v>
      </c>
      <c r="K63" s="34" t="e">
        <f>(J63*100)/(C63*$H$2)</f>
        <v>#DIV/0!</v>
      </c>
    </row>
    <row r="64" spans="1:11" x14ac:dyDescent="0.2">
      <c r="A64" s="22"/>
      <c r="B64" s="24"/>
      <c r="C64" s="24"/>
      <c r="D64" s="24"/>
      <c r="E64" s="24">
        <v>2000</v>
      </c>
      <c r="F64" s="26" t="s">
        <v>48</v>
      </c>
      <c r="G64" s="22" t="s">
        <v>49</v>
      </c>
      <c r="H64" s="38">
        <v>0</v>
      </c>
      <c r="I64" s="35">
        <f t="shared" si="0"/>
        <v>0</v>
      </c>
      <c r="J64" s="14"/>
      <c r="K64" s="34"/>
    </row>
    <row r="65" spans="1:11" x14ac:dyDescent="0.2">
      <c r="A65" s="22"/>
      <c r="B65" s="24"/>
      <c r="C65" s="24"/>
      <c r="D65" s="24"/>
      <c r="E65" s="24">
        <v>4000</v>
      </c>
      <c r="F65" s="26" t="s">
        <v>48</v>
      </c>
      <c r="G65" s="22" t="s">
        <v>49</v>
      </c>
      <c r="H65" s="38">
        <v>0</v>
      </c>
      <c r="I65" s="35">
        <f t="shared" si="0"/>
        <v>0</v>
      </c>
      <c r="J65" s="14"/>
      <c r="K65" s="34"/>
    </row>
    <row r="66" spans="1:11" x14ac:dyDescent="0.2">
      <c r="A66" s="22">
        <v>29</v>
      </c>
      <c r="B66" s="24" t="s">
        <v>83</v>
      </c>
      <c r="C66" s="24">
        <v>2000</v>
      </c>
      <c r="D66" s="24" t="s">
        <v>47</v>
      </c>
      <c r="E66" s="24">
        <v>250</v>
      </c>
      <c r="F66" s="26" t="s">
        <v>48</v>
      </c>
      <c r="G66" s="22" t="s">
        <v>56</v>
      </c>
      <c r="H66" s="38">
        <v>0</v>
      </c>
      <c r="I66" s="35">
        <f t="shared" si="0"/>
        <v>0</v>
      </c>
      <c r="J66" s="14">
        <f>I66+I67</f>
        <v>0</v>
      </c>
      <c r="K66" s="34" t="e">
        <f>(J66*100)/(C66*$H$2)</f>
        <v>#DIV/0!</v>
      </c>
    </row>
    <row r="67" spans="1:11" x14ac:dyDescent="0.2">
      <c r="A67" s="22"/>
      <c r="B67" s="24"/>
      <c r="C67" s="24"/>
      <c r="D67" s="24"/>
      <c r="E67" s="24">
        <v>500</v>
      </c>
      <c r="F67" s="26" t="s">
        <v>48</v>
      </c>
      <c r="G67" s="22" t="s">
        <v>56</v>
      </c>
      <c r="H67" s="38">
        <v>0</v>
      </c>
      <c r="I67" s="35">
        <f t="shared" si="0"/>
        <v>0</v>
      </c>
      <c r="J67" s="14"/>
      <c r="K67" s="34"/>
    </row>
    <row r="68" spans="1:11" x14ac:dyDescent="0.2">
      <c r="A68" s="22">
        <v>30</v>
      </c>
      <c r="B68" s="24" t="s">
        <v>57</v>
      </c>
      <c r="C68" s="24">
        <v>1000</v>
      </c>
      <c r="D68" s="22" t="s">
        <v>47</v>
      </c>
      <c r="E68" s="24">
        <v>1000</v>
      </c>
      <c r="F68" s="26" t="s">
        <v>48</v>
      </c>
      <c r="G68" s="22" t="s">
        <v>49</v>
      </c>
      <c r="H68" s="38">
        <v>0</v>
      </c>
      <c r="I68" s="35">
        <f t="shared" si="0"/>
        <v>0</v>
      </c>
      <c r="J68" s="14">
        <f>I68+I69</f>
        <v>0</v>
      </c>
      <c r="K68" s="34" t="e">
        <f>(J68*100)/(C68*$H$2)</f>
        <v>#DIV/0!</v>
      </c>
    </row>
    <row r="69" spans="1:11" x14ac:dyDescent="0.2">
      <c r="A69" s="22"/>
      <c r="B69" s="24"/>
      <c r="C69" s="24"/>
      <c r="D69" s="24"/>
      <c r="E69" s="24">
        <v>5000</v>
      </c>
      <c r="F69" s="26" t="s">
        <v>48</v>
      </c>
      <c r="G69" s="22" t="s">
        <v>49</v>
      </c>
      <c r="H69" s="38">
        <v>0</v>
      </c>
      <c r="I69" s="35">
        <f t="shared" si="0"/>
        <v>0</v>
      </c>
      <c r="J69" s="14"/>
      <c r="K69" s="34"/>
    </row>
    <row r="70" spans="1:11" x14ac:dyDescent="0.2">
      <c r="A70" s="22">
        <v>31</v>
      </c>
      <c r="B70" s="24" t="s">
        <v>84</v>
      </c>
      <c r="C70" s="24">
        <v>1000</v>
      </c>
      <c r="D70" s="24" t="s">
        <v>47</v>
      </c>
      <c r="E70" s="24">
        <v>500</v>
      </c>
      <c r="F70" s="26" t="s">
        <v>48</v>
      </c>
      <c r="G70" s="22" t="s">
        <v>49</v>
      </c>
      <c r="H70" s="38">
        <v>0</v>
      </c>
      <c r="I70" s="35">
        <f t="shared" si="0"/>
        <v>0</v>
      </c>
      <c r="J70" s="14">
        <f>I70+I71</f>
        <v>0</v>
      </c>
      <c r="K70" s="34"/>
    </row>
    <row r="71" spans="1:11" x14ac:dyDescent="0.2">
      <c r="A71" s="22"/>
      <c r="B71" s="24"/>
      <c r="C71" s="24"/>
      <c r="D71" s="24"/>
      <c r="E71" s="24">
        <v>1000</v>
      </c>
      <c r="F71" s="26" t="s">
        <v>48</v>
      </c>
      <c r="G71" s="22" t="s">
        <v>49</v>
      </c>
      <c r="H71" s="38">
        <v>0</v>
      </c>
      <c r="I71" s="35">
        <f t="shared" si="0"/>
        <v>0</v>
      </c>
      <c r="J71" s="14"/>
      <c r="K71" s="34"/>
    </row>
    <row r="72" spans="1:11" x14ac:dyDescent="0.2">
      <c r="A72" s="22">
        <v>32</v>
      </c>
      <c r="B72" s="24" t="s">
        <v>86</v>
      </c>
      <c r="C72" s="24">
        <v>3000</v>
      </c>
      <c r="D72" s="24" t="s">
        <v>47</v>
      </c>
      <c r="E72" s="24">
        <v>1000</v>
      </c>
      <c r="F72" s="26" t="s">
        <v>48</v>
      </c>
      <c r="G72" s="22" t="s">
        <v>49</v>
      </c>
      <c r="H72" s="38">
        <v>0</v>
      </c>
      <c r="I72" s="35">
        <f t="shared" si="0"/>
        <v>0</v>
      </c>
      <c r="J72" s="14">
        <f>I72+I73</f>
        <v>0</v>
      </c>
      <c r="K72" s="34" t="e">
        <f>(J72*100)/(C72*$H$2)</f>
        <v>#DIV/0!</v>
      </c>
    </row>
    <row r="73" spans="1:11" x14ac:dyDescent="0.2">
      <c r="A73" s="22"/>
      <c r="B73" s="24"/>
      <c r="C73" s="24"/>
      <c r="D73" s="24"/>
      <c r="E73" s="24">
        <v>2000</v>
      </c>
      <c r="F73" s="26" t="s">
        <v>48</v>
      </c>
      <c r="G73" s="22" t="s">
        <v>49</v>
      </c>
      <c r="H73" s="38">
        <v>0</v>
      </c>
      <c r="I73" s="35">
        <f t="shared" si="0"/>
        <v>0</v>
      </c>
      <c r="J73" s="14"/>
      <c r="K73" s="34"/>
    </row>
    <row r="74" spans="1:11" x14ac:dyDescent="0.2">
      <c r="A74" s="22">
        <v>33</v>
      </c>
      <c r="B74" s="24" t="s">
        <v>58</v>
      </c>
      <c r="C74" s="24">
        <v>240</v>
      </c>
      <c r="D74" s="22" t="s">
        <v>47</v>
      </c>
      <c r="E74" s="24">
        <v>80</v>
      </c>
      <c r="F74" s="26" t="s">
        <v>48</v>
      </c>
      <c r="G74" s="22" t="s">
        <v>56</v>
      </c>
      <c r="H74" s="38">
        <v>0</v>
      </c>
      <c r="I74" s="35">
        <f t="shared" si="0"/>
        <v>0</v>
      </c>
      <c r="J74" s="14">
        <f>I74</f>
        <v>0</v>
      </c>
      <c r="K74" s="34" t="e">
        <f>(J74*100)/(C74*$H$2)</f>
        <v>#DIV/0!</v>
      </c>
    </row>
    <row r="75" spans="1:11" x14ac:dyDescent="0.2">
      <c r="A75" s="22">
        <v>34</v>
      </c>
      <c r="B75" s="24" t="s">
        <v>88</v>
      </c>
      <c r="C75" s="24">
        <v>100</v>
      </c>
      <c r="D75" s="22" t="s">
        <v>47</v>
      </c>
      <c r="E75" s="24">
        <v>50</v>
      </c>
      <c r="F75" s="26" t="s">
        <v>48</v>
      </c>
      <c r="G75" s="22" t="s">
        <v>49</v>
      </c>
      <c r="H75" s="38">
        <v>0</v>
      </c>
      <c r="I75" s="35">
        <f t="shared" si="0"/>
        <v>0</v>
      </c>
      <c r="J75" s="14">
        <f>I75</f>
        <v>0</v>
      </c>
      <c r="K75" s="34" t="e">
        <f>(J75*100)/(C75*$H$2)</f>
        <v>#DIV/0!</v>
      </c>
    </row>
    <row r="76" spans="1:11" x14ac:dyDescent="0.2">
      <c r="A76" s="22">
        <v>35</v>
      </c>
      <c r="B76" s="24" t="s">
        <v>27</v>
      </c>
      <c r="C76" s="24">
        <v>500</v>
      </c>
      <c r="D76" s="22" t="s">
        <v>47</v>
      </c>
      <c r="E76" s="24">
        <v>200</v>
      </c>
      <c r="F76" s="26" t="s">
        <v>48</v>
      </c>
      <c r="G76" s="22" t="s">
        <v>12</v>
      </c>
      <c r="H76" s="38">
        <v>0</v>
      </c>
      <c r="I76" s="35">
        <f t="shared" si="0"/>
        <v>0</v>
      </c>
      <c r="J76" s="14">
        <f>I76+I77</f>
        <v>0</v>
      </c>
      <c r="K76" s="34" t="e">
        <f>(J76*100)/(C76*$H$2)</f>
        <v>#DIV/0!</v>
      </c>
    </row>
    <row r="77" spans="1:11" x14ac:dyDescent="0.2">
      <c r="A77" s="22"/>
      <c r="B77" s="24"/>
      <c r="C77" s="24"/>
      <c r="D77" s="24"/>
      <c r="E77" s="24">
        <v>400</v>
      </c>
      <c r="F77" s="26" t="s">
        <v>48</v>
      </c>
      <c r="G77" s="22" t="s">
        <v>12</v>
      </c>
      <c r="H77" s="38">
        <v>0</v>
      </c>
      <c r="I77" s="35">
        <f t="shared" si="0"/>
        <v>0</v>
      </c>
      <c r="J77" s="14"/>
      <c r="K77" s="34"/>
    </row>
    <row r="78" spans="1:11" x14ac:dyDescent="0.2">
      <c r="A78" s="22">
        <v>36</v>
      </c>
      <c r="B78" s="24" t="s">
        <v>29</v>
      </c>
      <c r="C78" s="24">
        <v>500</v>
      </c>
      <c r="D78" s="22" t="s">
        <v>47</v>
      </c>
      <c r="E78" s="24">
        <v>500</v>
      </c>
      <c r="F78" s="26" t="s">
        <v>48</v>
      </c>
      <c r="G78" s="22" t="s">
        <v>12</v>
      </c>
      <c r="H78" s="38">
        <v>0</v>
      </c>
      <c r="I78" s="35">
        <f>H78*E78</f>
        <v>0</v>
      </c>
      <c r="J78" s="14">
        <f>I78+I79</f>
        <v>0</v>
      </c>
      <c r="K78" s="34" t="e">
        <f>(J78*100)/(C78*$H$2)</f>
        <v>#DIV/0!</v>
      </c>
    </row>
    <row r="79" spans="1:11" x14ac:dyDescent="0.2">
      <c r="A79" s="22"/>
      <c r="B79" s="24"/>
      <c r="C79" s="24"/>
      <c r="D79" s="22"/>
      <c r="E79" s="24">
        <v>750</v>
      </c>
      <c r="F79" s="26" t="s">
        <v>48</v>
      </c>
      <c r="G79" s="22" t="s">
        <v>12</v>
      </c>
      <c r="H79" s="38">
        <v>0</v>
      </c>
      <c r="I79" s="35">
        <f>H79*E79</f>
        <v>0</v>
      </c>
      <c r="J79" s="14"/>
      <c r="K79" s="34"/>
    </row>
    <row r="80" spans="1:11" x14ac:dyDescent="0.2">
      <c r="A80" s="22">
        <v>37</v>
      </c>
      <c r="B80" s="24" t="s">
        <v>103</v>
      </c>
      <c r="C80" s="24">
        <v>400</v>
      </c>
      <c r="D80" s="22" t="s">
        <v>47</v>
      </c>
      <c r="E80" s="24">
        <v>400</v>
      </c>
      <c r="F80" s="26" t="s">
        <v>48</v>
      </c>
      <c r="G80" s="22" t="s">
        <v>12</v>
      </c>
      <c r="H80" s="38">
        <v>0</v>
      </c>
      <c r="I80" s="35">
        <f t="shared" ref="I80" si="3">H80*E80</f>
        <v>0</v>
      </c>
      <c r="J80" s="14">
        <f>I80</f>
        <v>0</v>
      </c>
      <c r="K80" s="34"/>
    </row>
    <row r="81" spans="1:11" x14ac:dyDescent="0.2">
      <c r="A81" s="22">
        <v>38</v>
      </c>
      <c r="B81" s="24" t="s">
        <v>59</v>
      </c>
      <c r="C81" s="24">
        <v>2000</v>
      </c>
      <c r="D81" s="22" t="s">
        <v>47</v>
      </c>
      <c r="E81" s="24">
        <v>500</v>
      </c>
      <c r="F81" s="26" t="s">
        <v>48</v>
      </c>
      <c r="G81" s="22" t="s">
        <v>49</v>
      </c>
      <c r="H81" s="38">
        <v>0</v>
      </c>
      <c r="I81" s="35">
        <f t="shared" ref="I78:I86" si="4">H81*E81</f>
        <v>0</v>
      </c>
      <c r="J81" s="14">
        <f>I81+I82</f>
        <v>0</v>
      </c>
      <c r="K81" s="34" t="e">
        <f>(J81*100)/(C81*$H$2)</f>
        <v>#DIV/0!</v>
      </c>
    </row>
    <row r="82" spans="1:11" x14ac:dyDescent="0.2">
      <c r="A82" s="22"/>
      <c r="B82" s="24"/>
      <c r="C82" s="24"/>
      <c r="D82" s="24"/>
      <c r="E82" s="24">
        <v>1000</v>
      </c>
      <c r="F82" s="26" t="s">
        <v>48</v>
      </c>
      <c r="G82" s="22" t="s">
        <v>49</v>
      </c>
      <c r="H82" s="38">
        <v>0</v>
      </c>
      <c r="I82" s="35">
        <f t="shared" si="4"/>
        <v>0</v>
      </c>
      <c r="J82" s="14"/>
      <c r="K82" s="34"/>
    </row>
    <row r="83" spans="1:11" x14ac:dyDescent="0.2">
      <c r="A83" s="22">
        <v>39</v>
      </c>
      <c r="B83" s="24" t="s">
        <v>87</v>
      </c>
      <c r="C83" s="24">
        <v>400</v>
      </c>
      <c r="D83" s="22" t="s">
        <v>47</v>
      </c>
      <c r="E83" s="24">
        <v>200</v>
      </c>
      <c r="F83" s="26" t="s">
        <v>48</v>
      </c>
      <c r="G83" s="22" t="s">
        <v>49</v>
      </c>
      <c r="H83" s="38">
        <v>0</v>
      </c>
      <c r="I83" s="35">
        <f t="shared" si="4"/>
        <v>0</v>
      </c>
      <c r="J83" s="14">
        <f>I83+I84</f>
        <v>0</v>
      </c>
      <c r="K83" s="34" t="e">
        <f>(J83*100)/(C83*$H$2)</f>
        <v>#DIV/0!</v>
      </c>
    </row>
    <row r="84" spans="1:11" x14ac:dyDescent="0.2">
      <c r="A84" s="22"/>
      <c r="B84" s="24"/>
      <c r="C84" s="24"/>
      <c r="D84" s="22"/>
      <c r="E84" s="24">
        <v>400</v>
      </c>
      <c r="F84" s="26" t="s">
        <v>48</v>
      </c>
      <c r="G84" s="22" t="s">
        <v>49</v>
      </c>
      <c r="H84" s="38">
        <v>0</v>
      </c>
      <c r="I84" s="35">
        <f t="shared" si="4"/>
        <v>0</v>
      </c>
      <c r="J84" s="14"/>
      <c r="K84" s="34"/>
    </row>
    <row r="85" spans="1:11" x14ac:dyDescent="0.2">
      <c r="A85" s="22">
        <v>40</v>
      </c>
      <c r="B85" s="24" t="s">
        <v>60</v>
      </c>
      <c r="C85" s="24">
        <v>1500</v>
      </c>
      <c r="D85" s="22" t="s">
        <v>47</v>
      </c>
      <c r="E85" s="24">
        <v>500</v>
      </c>
      <c r="F85" s="26" t="s">
        <v>48</v>
      </c>
      <c r="G85" s="22" t="s">
        <v>12</v>
      </c>
      <c r="H85" s="38">
        <v>0</v>
      </c>
      <c r="I85" s="35">
        <f t="shared" si="4"/>
        <v>0</v>
      </c>
      <c r="J85" s="14">
        <f>I85</f>
        <v>0</v>
      </c>
      <c r="K85" s="34" t="e">
        <f>(J85*100)/(C85*$H$2)</f>
        <v>#DIV/0!</v>
      </c>
    </row>
    <row r="86" spans="1:11" x14ac:dyDescent="0.2">
      <c r="A86" s="22">
        <v>41</v>
      </c>
      <c r="B86" s="9" t="s">
        <v>116</v>
      </c>
      <c r="C86" s="9">
        <v>1500</v>
      </c>
      <c r="D86" s="22" t="s">
        <v>47</v>
      </c>
      <c r="E86" s="24">
        <v>500</v>
      </c>
      <c r="F86" s="26" t="s">
        <v>48</v>
      </c>
      <c r="G86" s="22" t="s">
        <v>66</v>
      </c>
      <c r="H86" s="38">
        <v>0</v>
      </c>
      <c r="I86" s="35">
        <f t="shared" si="4"/>
        <v>0</v>
      </c>
      <c r="J86" s="14">
        <f>I86</f>
        <v>0</v>
      </c>
      <c r="K86" s="34"/>
    </row>
    <row r="87" spans="1:11" x14ac:dyDescent="0.2">
      <c r="A87" s="22">
        <v>42</v>
      </c>
      <c r="B87" s="24" t="s">
        <v>111</v>
      </c>
      <c r="C87" s="24">
        <v>1200</v>
      </c>
      <c r="D87" s="22" t="s">
        <v>47</v>
      </c>
      <c r="E87" s="24">
        <v>600</v>
      </c>
      <c r="F87" s="26" t="s">
        <v>48</v>
      </c>
      <c r="G87" s="22" t="s">
        <v>12</v>
      </c>
      <c r="H87" s="38">
        <v>0</v>
      </c>
      <c r="I87" s="35">
        <f t="shared" ref="I87" si="5">H87*E87</f>
        <v>0</v>
      </c>
      <c r="J87" s="14">
        <f>I87</f>
        <v>0</v>
      </c>
      <c r="K87" s="34" t="e">
        <f>(J87*100)/(C87*$H$2)</f>
        <v>#DIV/0!</v>
      </c>
    </row>
    <row r="88" spans="1:11" x14ac:dyDescent="0.2">
      <c r="A88" s="22">
        <v>43</v>
      </c>
      <c r="B88" s="24" t="s">
        <v>118</v>
      </c>
      <c r="C88" s="24">
        <v>1000</v>
      </c>
      <c r="D88" s="22" t="s">
        <v>47</v>
      </c>
      <c r="E88" s="60">
        <v>1000</v>
      </c>
      <c r="F88" s="55" t="s">
        <v>124</v>
      </c>
      <c r="G88" s="22" t="s">
        <v>66</v>
      </c>
      <c r="H88" s="38">
        <v>0</v>
      </c>
      <c r="I88" s="35">
        <f t="shared" ref="I88" si="6">H88*E88</f>
        <v>0</v>
      </c>
      <c r="J88" s="14">
        <f>I88</f>
        <v>0</v>
      </c>
      <c r="K88" s="34" t="e">
        <f>(J88*100)/(C88*$H$2)</f>
        <v>#DIV/0!</v>
      </c>
    </row>
    <row r="89" spans="1:11" x14ac:dyDescent="0.2">
      <c r="A89" s="22">
        <v>44</v>
      </c>
      <c r="B89" s="24" t="s">
        <v>119</v>
      </c>
      <c r="C89" s="24">
        <v>350</v>
      </c>
      <c r="D89" s="22" t="s">
        <v>47</v>
      </c>
      <c r="E89" s="24">
        <v>100</v>
      </c>
      <c r="F89" s="26" t="s">
        <v>48</v>
      </c>
      <c r="G89" s="22" t="s">
        <v>66</v>
      </c>
      <c r="H89" s="38">
        <v>0</v>
      </c>
      <c r="I89" s="35">
        <f t="shared" ref="I89:I90" si="7">H89*E89</f>
        <v>0</v>
      </c>
      <c r="J89" s="14">
        <f>I89+I90</f>
        <v>0</v>
      </c>
      <c r="K89" s="34" t="e">
        <f>(J89*100)/(C89*$H$2)</f>
        <v>#DIV/0!</v>
      </c>
    </row>
    <row r="90" spans="1:11" x14ac:dyDescent="0.2">
      <c r="A90" s="22"/>
      <c r="B90" s="24"/>
      <c r="C90" s="24"/>
      <c r="D90" s="22"/>
      <c r="E90" s="24">
        <v>300</v>
      </c>
      <c r="F90" s="26" t="s">
        <v>48</v>
      </c>
      <c r="G90" s="22" t="s">
        <v>66</v>
      </c>
      <c r="H90" s="38">
        <v>0</v>
      </c>
      <c r="I90" s="35">
        <f t="shared" si="7"/>
        <v>0</v>
      </c>
      <c r="J90" s="14"/>
      <c r="K90" s="34"/>
    </row>
    <row r="91" spans="1:11" x14ac:dyDescent="0.2">
      <c r="A91" s="22">
        <v>45</v>
      </c>
      <c r="B91" s="24" t="s">
        <v>121</v>
      </c>
      <c r="C91" s="24">
        <v>1800</v>
      </c>
      <c r="D91" s="22" t="s">
        <v>47</v>
      </c>
      <c r="E91" s="24">
        <v>600</v>
      </c>
      <c r="F91" s="26" t="s">
        <v>48</v>
      </c>
      <c r="G91" s="22" t="s">
        <v>66</v>
      </c>
      <c r="H91" s="38">
        <v>0</v>
      </c>
      <c r="I91" s="35">
        <f t="shared" ref="I91:I92" si="8">H91*E91</f>
        <v>0</v>
      </c>
      <c r="J91" s="14">
        <f>I91+I92</f>
        <v>0</v>
      </c>
      <c r="K91" s="34" t="e">
        <f>(J91*100)/(C91*$H$2)</f>
        <v>#DIV/0!</v>
      </c>
    </row>
    <row r="92" spans="1:11" x14ac:dyDescent="0.2">
      <c r="A92" s="22"/>
      <c r="B92" s="24"/>
      <c r="C92" s="24"/>
      <c r="D92" s="22"/>
      <c r="E92" s="24">
        <v>3000</v>
      </c>
      <c r="F92" s="26" t="s">
        <v>48</v>
      </c>
      <c r="G92" s="22" t="s">
        <v>66</v>
      </c>
      <c r="H92" s="38">
        <v>0</v>
      </c>
      <c r="I92" s="35">
        <f t="shared" si="8"/>
        <v>0</v>
      </c>
      <c r="J92" s="14"/>
      <c r="K92" s="34"/>
    </row>
    <row r="93" spans="1:11" x14ac:dyDescent="0.2">
      <c r="A93" s="22">
        <v>46</v>
      </c>
      <c r="B93" s="9" t="s">
        <v>123</v>
      </c>
      <c r="C93" s="24">
        <v>400</v>
      </c>
      <c r="D93" s="22" t="s">
        <v>47</v>
      </c>
      <c r="E93" s="24">
        <v>80</v>
      </c>
      <c r="F93" s="26" t="s">
        <v>48</v>
      </c>
      <c r="G93" s="22" t="s">
        <v>66</v>
      </c>
      <c r="H93" s="38">
        <v>0</v>
      </c>
      <c r="I93" s="35">
        <f t="shared" ref="I93" si="9">H93*E93</f>
        <v>0</v>
      </c>
      <c r="J93" s="14">
        <f>I93+I94</f>
        <v>0</v>
      </c>
      <c r="K93" s="34" t="e">
        <f>(J93*100)/(C93*$H$2)</f>
        <v>#DIV/0!</v>
      </c>
    </row>
    <row r="94" spans="1:11" x14ac:dyDescent="0.2">
      <c r="A94" s="22"/>
      <c r="B94" s="9"/>
      <c r="C94" s="24"/>
      <c r="D94" s="22"/>
      <c r="E94" s="24">
        <v>160</v>
      </c>
      <c r="F94" s="26" t="s">
        <v>48</v>
      </c>
      <c r="G94" s="22" t="s">
        <v>66</v>
      </c>
      <c r="H94" s="38">
        <v>0</v>
      </c>
      <c r="I94" s="35">
        <f t="shared" ref="I94" si="10">H94*E94</f>
        <v>0</v>
      </c>
      <c r="J94" s="14"/>
      <c r="K94" s="34"/>
    </row>
    <row r="95" spans="1:11" ht="28.5" x14ac:dyDescent="0.2">
      <c r="J95" s="56" t="s">
        <v>98</v>
      </c>
      <c r="K95" s="57" t="e">
        <f>SUM(K6:K93)</f>
        <v>#DIV/0!</v>
      </c>
    </row>
    <row r="96" spans="1:11" x14ac:dyDescent="0.2">
      <c r="A96" s="66" t="s">
        <v>61</v>
      </c>
      <c r="B96" s="67"/>
    </row>
    <row r="97" spans="1:8" x14ac:dyDescent="0.2">
      <c r="A97" s="68"/>
      <c r="B97" s="67" t="s">
        <v>62</v>
      </c>
    </row>
    <row r="98" spans="1:8" x14ac:dyDescent="0.2">
      <c r="A98" s="68"/>
      <c r="B98" s="67" t="s">
        <v>63</v>
      </c>
      <c r="E98" s="69" t="s">
        <v>90</v>
      </c>
      <c r="F98" s="27"/>
      <c r="G98" s="27"/>
      <c r="H98" s="28"/>
    </row>
    <row r="99" spans="1:8" x14ac:dyDescent="0.2">
      <c r="A99" s="68"/>
      <c r="B99" s="67"/>
      <c r="E99" s="70" t="s">
        <v>91</v>
      </c>
      <c r="H99" s="28"/>
    </row>
    <row r="100" spans="1:8" x14ac:dyDescent="0.2">
      <c r="A100" s="68"/>
      <c r="B100" s="67"/>
    </row>
    <row r="101" spans="1:8" x14ac:dyDescent="0.2">
      <c r="A101" s="68"/>
      <c r="B101" s="67" t="s">
        <v>64</v>
      </c>
    </row>
    <row r="102" spans="1:8" x14ac:dyDescent="0.2">
      <c r="A102" s="68"/>
      <c r="B102" s="67" t="s">
        <v>97</v>
      </c>
    </row>
    <row r="103" spans="1:8" x14ac:dyDescent="0.2">
      <c r="A103" s="68"/>
      <c r="B103" s="67" t="s">
        <v>120</v>
      </c>
    </row>
    <row r="104" spans="1:8" x14ac:dyDescent="0.2">
      <c r="A104" s="68"/>
      <c r="B104" s="67"/>
    </row>
    <row r="105" spans="1:8" x14ac:dyDescent="0.2">
      <c r="B105" s="65" t="s">
        <v>143</v>
      </c>
    </row>
    <row r="106" spans="1:8" x14ac:dyDescent="0.2">
      <c r="B106" s="71" t="s">
        <v>144</v>
      </c>
    </row>
    <row r="107" spans="1:8" x14ac:dyDescent="0.2">
      <c r="B107" s="71" t="s">
        <v>145</v>
      </c>
    </row>
  </sheetData>
  <mergeCells count="2">
    <mergeCell ref="A1:K1"/>
    <mergeCell ref="A2:G2"/>
  </mergeCells>
  <hyperlinks>
    <hyperlink ref="B19" r:id="rId1" display="http://www.whocc.no/atc_ddd_index/?code=J01BA01&amp;showdescription=yes"/>
    <hyperlink ref="B22" r:id="rId2" display="http://www.whocc.no/atc_ddd_index/?code=J01CA01&amp;showdescription=yes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Oral antibiotics OP</vt:lpstr>
      <vt:lpstr>Oral antibiotics PCU</vt:lpstr>
      <vt:lpstr>Intravenous antibiotics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พงศ์พันธุ์ สุริยงค์</dc:creator>
  <cp:lastModifiedBy>user</cp:lastModifiedBy>
  <dcterms:created xsi:type="dcterms:W3CDTF">2015-01-06T08:39:28Z</dcterms:created>
  <dcterms:modified xsi:type="dcterms:W3CDTF">2017-04-06T05:35:23Z</dcterms:modified>
</cp:coreProperties>
</file>